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ITLEG" sheetId="1" r:id="rId5"/>
    <sheet state="visible" name="Klein event Uitstap Cultuur" sheetId="2" r:id="rId6"/>
    <sheet state="visible" name="Klein event Sport - Kano op de " sheetId="3" r:id="rId7"/>
    <sheet state="visible" name="Groot event Cultuurreis" sheetId="4" r:id="rId8"/>
    <sheet state="visible" name="Groot event Lezing met receptie" sheetId="5" r:id="rId9"/>
  </sheets>
  <definedNames/>
  <calcPr/>
</workbook>
</file>

<file path=xl/sharedStrings.xml><?xml version="1.0" encoding="utf-8"?>
<sst xmlns="http://schemas.openxmlformats.org/spreadsheetml/2006/main" count="156" uniqueCount="85">
  <si>
    <t xml:space="preserve">GOOD PRACTICES: </t>
  </si>
  <si>
    <t>Worden niet gesubsidieerd:</t>
  </si>
  <si>
    <t>Activiteiten die niet openstaan voor iedereen</t>
  </si>
  <si>
    <t>Specifiek gericht zijn op ledenwerving</t>
  </si>
  <si>
    <t>Gedrukt promotiemateriaal worden niet gesubsidieerd, tenzij deze ecologisch/duurzaam worden geprint. Dan subsidieert LOKO de meerkost in vergelijking met niet-ecologische/duurzame opties.</t>
  </si>
  <si>
    <t>Vervoer voor deelnemers</t>
  </si>
  <si>
    <t>Uitzondering: voor sprekers/ gidsen etc. kan dit een nuttige bedanking zijn als die persoon een echte meerwaarde heeft voor het event</t>
  </si>
  <si>
    <t>Wat in een voor jullie beschikbare uitleendienst aanwezig is (LOKO, KUL, Stad Leuven, Alma (bv: glazen)</t>
  </si>
  <si>
    <t>Single-use voorwerpen</t>
  </si>
  <si>
    <t>De subsidiecommissie heeft een voorkeur voor:</t>
  </si>
  <si>
    <t>Duurzame evenementen</t>
  </si>
  <si>
    <t>Goedkoopste beschikbare optie</t>
  </si>
  <si>
    <t>Inkleding die nuttig is en een meerwaarde voor het evenement kan zijn</t>
  </si>
  <si>
    <t>Rekening houdende met hoeveel deelnemers er zijn</t>
  </si>
  <si>
    <t>Digitale reclame (ipv fysieke posters)</t>
  </si>
  <si>
    <t>Indien een receptie: zowel alcoholische als niet-alcoholische opties zijn toegestaan</t>
  </si>
  <si>
    <t xml:space="preserve">Naam activiteit </t>
  </si>
  <si>
    <t>Uitstap museum Brussel</t>
  </si>
  <si>
    <t xml:space="preserve">Inkomsten </t>
  </si>
  <si>
    <t>Soort activiteit</t>
  </si>
  <si>
    <t>Cultuur</t>
  </si>
  <si>
    <t xml:space="preserve">UItgaven </t>
  </si>
  <si>
    <t>Netto</t>
  </si>
  <si>
    <t xml:space="preserve">Uitgaven </t>
  </si>
  <si>
    <t>Beschrijving</t>
  </si>
  <si>
    <t>Aantal</t>
  </si>
  <si>
    <t>Prijs</t>
  </si>
  <si>
    <t xml:space="preserve">Totaal </t>
  </si>
  <si>
    <t>Opmerking</t>
  </si>
  <si>
    <t xml:space="preserve">Beschrijving </t>
  </si>
  <si>
    <t xml:space="preserve">Aantal </t>
  </si>
  <si>
    <t xml:space="preserve">Prijs </t>
  </si>
  <si>
    <t>Treintickets: groepsreis</t>
  </si>
  <si>
    <t>voor 50 personen</t>
  </si>
  <si>
    <t>Ingerekende Subsidie LOKO: vervoer</t>
  </si>
  <si>
    <t>Inkom museum</t>
  </si>
  <si>
    <t>Inkom deelnemers</t>
  </si>
  <si>
    <t>Vieruurtje: Luikse Wafels Colruyt</t>
  </si>
  <si>
    <t>Kano op de Dijle</t>
  </si>
  <si>
    <t>Sport</t>
  </si>
  <si>
    <t>Prijs per persoon</t>
  </si>
  <si>
    <t>Ingerekende Subsidie LOKO</t>
  </si>
  <si>
    <t>Snack: Bananen Boni (Coruyt)</t>
  </si>
  <si>
    <t>Snack: Appels 6x Pink Lady (Colruyt)</t>
  </si>
  <si>
    <t>Drinken: Fruitsap 10x20cl(Colruyt)</t>
  </si>
  <si>
    <t>Drinken: Appelsap 10x20cl(Colruyt)</t>
  </si>
  <si>
    <t>Cultuurreis Citytrip 4 dagen</t>
  </si>
  <si>
    <t>Reis</t>
  </si>
  <si>
    <t>UItgaven</t>
  </si>
  <si>
    <t>opmerkingen</t>
  </si>
  <si>
    <t>Opmerkingen</t>
  </si>
  <si>
    <t>Reiskosten</t>
  </si>
  <si>
    <t>Reis met JERA</t>
  </si>
  <si>
    <t xml:space="preserve">Ingerekende Subsidie LOKO </t>
  </si>
  <si>
    <t>Deelnemers: reiskost</t>
  </si>
  <si>
    <t xml:space="preserve">Subtotaal </t>
  </si>
  <si>
    <t>Ontbijt voor vertrek</t>
  </si>
  <si>
    <t xml:space="preserve">Croissants </t>
  </si>
  <si>
    <t>Museumbezoek</t>
  </si>
  <si>
    <t>Inkom</t>
  </si>
  <si>
    <t>Lezing met receptie</t>
  </si>
  <si>
    <t>Lezing/debat</t>
  </si>
  <si>
    <t>Lezing</t>
  </si>
  <si>
    <t>Bedanking sprekers: bon boekhandel</t>
  </si>
  <si>
    <t>Ingerekende Subsidie LOKO receptie</t>
  </si>
  <si>
    <t>Water</t>
  </si>
  <si>
    <t>Ingerekende Subsidie LOKO promo</t>
  </si>
  <si>
    <t>Ingerekende Subsidie LOKO bedanking</t>
  </si>
  <si>
    <t>Huur materiaal LOKO</t>
  </si>
  <si>
    <t>Waarborg</t>
  </si>
  <si>
    <t>Huur zaal</t>
  </si>
  <si>
    <t>Locatie</t>
  </si>
  <si>
    <t>Servetten</t>
  </si>
  <si>
    <t>Promo</t>
  </si>
  <si>
    <t>Online promo Facebook</t>
  </si>
  <si>
    <t>Receptie</t>
  </si>
  <si>
    <t>Chips paprika Colruyt</t>
  </si>
  <si>
    <t>Chips zout Colruyt</t>
  </si>
  <si>
    <t>Pinda's Colruyt</t>
  </si>
  <si>
    <t>Water - plat - 5L Colruyt</t>
  </si>
  <si>
    <t>Water - bruis - 1.5 L Colruyt</t>
  </si>
  <si>
    <t>Cola - 1.5 L  Colruyt</t>
  </si>
  <si>
    <t>Ice Tea - Peach  Colruyt</t>
  </si>
  <si>
    <t>Bakken Stella</t>
  </si>
  <si>
    <t>Cava - Gran Baron  Colruyt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</si>
</sst>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€-2]\ #,##0.00"/>
    <numFmt numFmtId="165" formatCode="&quot;€&quot;#,##0"/>
    <numFmt numFmtId="166" formatCode="&quot;€&quot;#,##0.00"/>
  </numFmts>
  <fonts count="9">
    <font>
      <sz val="10.0"/>
      <color rgb="FF000000"/>
      <name val="Arial"/>
      <scheme val="minor"/>
    </font>
    <font>
      <sz val="12.0"/>
      <color theme="1"/>
      <name val="Poppins"/>
    </font>
    <font>
      <color rgb="FF1A283A"/>
      <name val="Poppins"/>
    </font>
    <font>
      <sz val="11.0"/>
      <color theme="1"/>
      <name val="Poppins"/>
    </font>
    <font>
      <color theme="1"/>
      <name val="Poppins"/>
    </font>
    <font>
      <sz val="11.0"/>
      <color theme="0"/>
      <name val="Poppins"/>
    </font>
    <font/>
    <font>
      <b/>
      <color theme="1"/>
      <name val="Poppins"/>
    </font>
    <font>
      <b/>
      <sz val="11.0"/>
      <color theme="1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000000"/>
      </top>
    </border>
    <border>
      <left style="thin">
        <color rgb="FF666666"/>
      </left>
      <right style="thin">
        <color rgb="FF666666"/>
      </right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right style="thin">
        <color rgb="FF666666"/>
      </right>
    </border>
    <border>
      <left style="thin">
        <color rgb="FF666666"/>
      </left>
      <top style="thin">
        <color rgb="FF666666"/>
      </top>
    </border>
    <border>
      <left style="thin">
        <color rgb="FF666666"/>
      </left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readingOrder="0"/>
    </xf>
    <xf borderId="2" fillId="0" fontId="6" numFmtId="0" xfId="0" applyBorder="1" applyFont="1"/>
    <xf borderId="3" fillId="0" fontId="3" numFmtId="0" xfId="0" applyAlignment="1" applyBorder="1" applyFont="1">
      <alignment readingOrder="0"/>
    </xf>
    <xf borderId="4" fillId="2" fontId="5" numFmtId="0" xfId="0" applyAlignment="1" applyBorder="1" applyFont="1">
      <alignment readingOrder="0"/>
    </xf>
    <xf borderId="4" fillId="0" fontId="4" numFmtId="164" xfId="0" applyBorder="1" applyFont="1" applyNumberFormat="1"/>
    <xf borderId="4" fillId="0" fontId="7" numFmtId="164" xfId="0" applyBorder="1" applyFont="1" applyNumberFormat="1"/>
    <xf borderId="0" fillId="0" fontId="3" numFmtId="0" xfId="0" applyAlignment="1" applyFont="1">
      <alignment horizontal="center" readingOrder="0"/>
    </xf>
    <xf borderId="5" fillId="3" fontId="3" numFmtId="0" xfId="0" applyAlignment="1" applyBorder="1" applyFill="1" applyFont="1">
      <alignment horizontal="center" readingOrder="0"/>
    </xf>
    <xf borderId="6" fillId="0" fontId="6" numFmtId="0" xfId="0" applyBorder="1" applyFont="1"/>
    <xf borderId="7" fillId="0" fontId="6" numFmtId="0" xfId="0" applyBorder="1" applyFont="1"/>
    <xf borderId="5" fillId="4" fontId="3" numFmtId="0" xfId="0" applyAlignment="1" applyBorder="1" applyFill="1" applyFont="1">
      <alignment horizontal="center" readingOrder="0"/>
    </xf>
    <xf borderId="8" fillId="3" fontId="3" numFmtId="0" xfId="0" applyAlignment="1" applyBorder="1" applyFont="1">
      <alignment readingOrder="0"/>
    </xf>
    <xf borderId="8" fillId="4" fontId="3" numFmtId="0" xfId="0" applyAlignment="1" applyBorder="1" applyFont="1">
      <alignment readingOrder="0"/>
    </xf>
    <xf borderId="8" fillId="0" fontId="3" numFmtId="0" xfId="0" applyAlignment="1" applyBorder="1" applyFont="1">
      <alignment readingOrder="0"/>
    </xf>
    <xf borderId="8" fillId="0" fontId="3" numFmtId="164" xfId="0" applyAlignment="1" applyBorder="1" applyFont="1" applyNumberFormat="1">
      <alignment readingOrder="0"/>
    </xf>
    <xf borderId="9" fillId="0" fontId="3" numFmtId="0" xfId="0" applyAlignment="1" applyBorder="1" applyFont="1">
      <alignment readingOrder="0"/>
    </xf>
    <xf borderId="8" fillId="0" fontId="3" numFmtId="164" xfId="0" applyBorder="1" applyFont="1" applyNumberFormat="1"/>
    <xf borderId="10" fillId="0" fontId="3" numFmtId="0" xfId="0" applyAlignment="1" applyBorder="1" applyFont="1">
      <alignment readingOrder="0"/>
    </xf>
    <xf borderId="10" fillId="0" fontId="3" numFmtId="164" xfId="0" applyAlignment="1" applyBorder="1" applyFont="1" applyNumberFormat="1">
      <alignment readingOrder="0"/>
    </xf>
    <xf borderId="10" fillId="0" fontId="3" numFmtId="164" xfId="0" applyBorder="1" applyFont="1" applyNumberFormat="1"/>
    <xf borderId="10" fillId="0" fontId="3" numFmtId="0" xfId="0" applyBorder="1" applyFont="1"/>
    <xf borderId="10" fillId="0" fontId="3" numFmtId="165" xfId="0" applyAlignment="1" applyBorder="1" applyFont="1" applyNumberFormat="1">
      <alignment readingOrder="0"/>
    </xf>
    <xf borderId="11" fillId="0" fontId="3" numFmtId="0" xfId="0" applyBorder="1" applyFont="1"/>
    <xf borderId="12" fillId="4" fontId="3" numFmtId="0" xfId="0" applyAlignment="1" applyBorder="1" applyFont="1">
      <alignment readingOrder="0"/>
    </xf>
    <xf borderId="13" fillId="0" fontId="6" numFmtId="0" xfId="0" applyBorder="1" applyFont="1"/>
    <xf borderId="14" fillId="0" fontId="6" numFmtId="0" xfId="0" applyBorder="1" applyFont="1"/>
    <xf borderId="11" fillId="4" fontId="8" numFmtId="164" xfId="0" applyBorder="1" applyFont="1" applyNumberFormat="1"/>
    <xf borderId="11" fillId="0" fontId="3" numFmtId="164" xfId="0" applyBorder="1" applyFont="1" applyNumberFormat="1"/>
    <xf borderId="12" fillId="3" fontId="3" numFmtId="0" xfId="0" applyAlignment="1" applyBorder="1" applyFont="1">
      <alignment readingOrder="0"/>
    </xf>
    <xf borderId="11" fillId="3" fontId="8" numFmtId="164" xfId="0" applyBorder="1" applyFont="1" applyNumberFormat="1"/>
    <xf borderId="15" fillId="3" fontId="8" numFmtId="164" xfId="0" applyBorder="1" applyFont="1" applyNumberFormat="1"/>
    <xf borderId="16" fillId="0" fontId="3" numFmtId="0" xfId="0" applyAlignment="1" applyBorder="1" applyFont="1">
      <alignment readingOrder="0"/>
    </xf>
    <xf borderId="4" fillId="0" fontId="4" numFmtId="165" xfId="0" applyBorder="1" applyFont="1" applyNumberFormat="1"/>
    <xf borderId="4" fillId="0" fontId="7" numFmtId="165" xfId="0" applyBorder="1" applyFont="1" applyNumberFormat="1"/>
    <xf borderId="8" fillId="3" fontId="3" numFmtId="0" xfId="0" applyAlignment="1" applyBorder="1" applyFont="1">
      <alignment horizontal="center" readingOrder="0"/>
    </xf>
    <xf borderId="10" fillId="3" fontId="3" numFmtId="0" xfId="0" applyAlignment="1" applyBorder="1" applyFont="1">
      <alignment horizontal="center" readingOrder="0"/>
    </xf>
    <xf borderId="8" fillId="4" fontId="3" numFmtId="0" xfId="0" applyAlignment="1" applyBorder="1" applyFont="1">
      <alignment horizontal="center" readingOrder="0"/>
    </xf>
    <xf borderId="17" fillId="3" fontId="3" numFmtId="0" xfId="0" applyAlignment="1" applyBorder="1" applyFont="1">
      <alignment readingOrder="0" textRotation="90"/>
    </xf>
    <xf borderId="17" fillId="0" fontId="3" numFmtId="164" xfId="0" applyBorder="1" applyFont="1" applyNumberFormat="1"/>
    <xf borderId="17" fillId="0" fontId="3" numFmtId="165" xfId="0" applyAlignment="1" applyBorder="1" applyFont="1" applyNumberFormat="1">
      <alignment readingOrder="0"/>
    </xf>
    <xf borderId="8" fillId="0" fontId="3" numFmtId="0" xfId="0" applyBorder="1" applyFont="1"/>
    <xf borderId="18" fillId="0" fontId="6" numFmtId="0" xfId="0" applyBorder="1" applyFont="1"/>
    <xf borderId="18" fillId="0" fontId="3" numFmtId="164" xfId="0" applyBorder="1" applyFont="1" applyNumberFormat="1"/>
    <xf borderId="18" fillId="0" fontId="3" numFmtId="165" xfId="0" applyBorder="1" applyFont="1" applyNumberFormat="1"/>
    <xf borderId="18" fillId="0" fontId="3" numFmtId="0" xfId="0" applyBorder="1" applyFont="1"/>
    <xf borderId="12" fillId="0" fontId="3" numFmtId="0" xfId="0" applyBorder="1" applyFont="1"/>
    <xf borderId="12" fillId="0" fontId="3" numFmtId="164" xfId="0" applyBorder="1" applyFont="1" applyNumberFormat="1"/>
    <xf borderId="11" fillId="4" fontId="8" numFmtId="165" xfId="0" applyBorder="1" applyFont="1" applyNumberFormat="1"/>
    <xf borderId="11" fillId="4" fontId="8" numFmtId="0" xfId="0" applyBorder="1" applyFont="1"/>
    <xf borderId="12" fillId="0" fontId="6" numFmtId="0" xfId="0" applyBorder="1" applyFont="1"/>
    <xf borderId="18" fillId="5" fontId="3" numFmtId="0" xfId="0" applyAlignment="1" applyBorder="1" applyFill="1" applyFont="1">
      <alignment readingOrder="0"/>
    </xf>
    <xf borderId="16" fillId="0" fontId="6" numFmtId="0" xfId="0" applyBorder="1" applyFont="1"/>
    <xf borderId="10" fillId="5" fontId="8" numFmtId="164" xfId="0" applyAlignment="1" applyBorder="1" applyFont="1" applyNumberFormat="1">
      <alignment readingOrder="0"/>
    </xf>
    <xf borderId="11" fillId="5" fontId="8" numFmtId="164" xfId="0" applyAlignment="1" applyBorder="1" applyFont="1" applyNumberFormat="1">
      <alignment readingOrder="0"/>
    </xf>
    <xf borderId="15" fillId="5" fontId="8" numFmtId="164" xfId="0" applyAlignment="1" applyBorder="1" applyFont="1" applyNumberFormat="1">
      <alignment readingOrder="0"/>
    </xf>
    <xf borderId="8" fillId="3" fontId="3" numFmtId="0" xfId="0" applyAlignment="1" applyBorder="1" applyFont="1">
      <alignment readingOrder="0" textRotation="90"/>
    </xf>
    <xf borderId="10" fillId="0" fontId="6" numFmtId="0" xfId="0" applyBorder="1" applyFont="1"/>
    <xf borderId="11" fillId="0" fontId="6" numFmtId="0" xfId="0" applyBorder="1" applyFont="1"/>
    <xf borderId="5" fillId="3" fontId="3" numFmtId="0" xfId="0" applyAlignment="1" applyBorder="1" applyFont="1">
      <alignment readingOrder="0" textRotation="90"/>
    </xf>
    <xf borderId="6" fillId="3" fontId="3" numFmtId="0" xfId="0" applyAlignment="1" applyBorder="1" applyFont="1">
      <alignment readingOrder="0"/>
    </xf>
    <xf borderId="4" fillId="0" fontId="4" numFmtId="166" xfId="0" applyBorder="1" applyFont="1" applyNumberFormat="1"/>
    <xf borderId="4" fillId="0" fontId="7" numFmtId="166" xfId="0" applyBorder="1" applyFont="1" applyNumberFormat="1"/>
    <xf borderId="17" fillId="0" fontId="3" numFmtId="166" xfId="0" applyAlignment="1" applyBorder="1" applyFont="1" applyNumberFormat="1">
      <alignment readingOrder="0"/>
    </xf>
    <xf borderId="11" fillId="4" fontId="8" numFmtId="166" xfId="0" applyBorder="1" applyFont="1" applyNumberFormat="1"/>
  </cellXfs>
  <cellStyles count="1">
    <cellStyle xfId="0" name="Normal" builtinId="0"/>
  </cellStyles>
  <dxfs count="2"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B4" s="3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B5" s="3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B6" s="3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B7" s="3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B8" s="3" t="s">
        <v>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B9" s="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B10" s="3" t="s">
        <v>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3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B13" s="3" t="s">
        <v>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B14" s="3" t="s">
        <v>11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B15" s="3" t="s">
        <v>12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B16" s="3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B17" s="3" t="s">
        <v>14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B18" s="3" t="s">
        <v>15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8.63"/>
    <col customWidth="1" min="3" max="3" width="30.75"/>
    <col customWidth="1" min="7" max="7" width="17.88"/>
    <col customWidth="1" min="9" max="9" width="35.88"/>
    <col customWidth="1" min="10" max="10" width="15.13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8" t="s">
        <v>16</v>
      </c>
      <c r="B2" s="9"/>
      <c r="C2" s="10" t="s">
        <v>17</v>
      </c>
      <c r="D2" s="6"/>
      <c r="E2" s="11" t="s">
        <v>18</v>
      </c>
      <c r="F2" s="12">
        <f>L13</f>
        <v>540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8" t="s">
        <v>19</v>
      </c>
      <c r="B3" s="9"/>
      <c r="C3" s="10" t="s">
        <v>20</v>
      </c>
      <c r="D3" s="6"/>
      <c r="E3" s="11" t="s">
        <v>21</v>
      </c>
      <c r="F3" s="12">
        <f>F32</f>
        <v>544.95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6"/>
      <c r="B4" s="6"/>
      <c r="C4" s="6"/>
      <c r="D4" s="6"/>
      <c r="E4" s="11" t="s">
        <v>22</v>
      </c>
      <c r="F4" s="13">
        <f>F2-F3</f>
        <v>-4.95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14"/>
      <c r="B7" s="14"/>
      <c r="C7" s="15" t="s">
        <v>23</v>
      </c>
      <c r="D7" s="16"/>
      <c r="E7" s="16"/>
      <c r="F7" s="16"/>
      <c r="G7" s="17"/>
      <c r="H7" s="6"/>
      <c r="I7" s="18" t="s">
        <v>18</v>
      </c>
      <c r="J7" s="16"/>
      <c r="K7" s="16"/>
      <c r="L7" s="17"/>
      <c r="M7" s="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5"/>
      <c r="B8" s="5"/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28</v>
      </c>
      <c r="H8" s="6"/>
      <c r="I8" s="20" t="s">
        <v>29</v>
      </c>
      <c r="J8" s="20" t="s">
        <v>30</v>
      </c>
      <c r="K8" s="20" t="s">
        <v>31</v>
      </c>
      <c r="L8" s="20" t="s">
        <v>27</v>
      </c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6"/>
      <c r="B9" s="6"/>
      <c r="C9" s="21" t="s">
        <v>32</v>
      </c>
      <c r="D9" s="21">
        <v>1.0</v>
      </c>
      <c r="E9" s="22">
        <v>290.0</v>
      </c>
      <c r="F9" s="22">
        <v>290.0</v>
      </c>
      <c r="G9" s="21" t="s">
        <v>33</v>
      </c>
      <c r="H9" s="6"/>
      <c r="I9" s="23" t="s">
        <v>34</v>
      </c>
      <c r="J9" s="21">
        <v>1.0</v>
      </c>
      <c r="K9" s="22">
        <v>290.0</v>
      </c>
      <c r="L9" s="24">
        <f t="shared" ref="L9:L10" si="1">J9*K9</f>
        <v>290</v>
      </c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6"/>
      <c r="B10" s="6"/>
      <c r="C10" s="25" t="s">
        <v>35</v>
      </c>
      <c r="D10" s="25">
        <v>50.0</v>
      </c>
      <c r="E10" s="26">
        <v>5.0</v>
      </c>
      <c r="F10" s="27">
        <f>D10*E10</f>
        <v>250</v>
      </c>
      <c r="G10" s="28"/>
      <c r="H10" s="6"/>
      <c r="I10" s="25" t="s">
        <v>36</v>
      </c>
      <c r="J10" s="25">
        <v>50.0</v>
      </c>
      <c r="K10" s="29">
        <v>5.0</v>
      </c>
      <c r="L10" s="29">
        <f t="shared" si="1"/>
        <v>250</v>
      </c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6"/>
      <c r="B11" s="6"/>
      <c r="C11" s="25" t="s">
        <v>37</v>
      </c>
      <c r="D11" s="25">
        <v>5.0</v>
      </c>
      <c r="E11" s="26">
        <v>0.99</v>
      </c>
      <c r="F11" s="26">
        <f>5*0.99</f>
        <v>4.95</v>
      </c>
      <c r="G11" s="28"/>
      <c r="H11" s="6"/>
      <c r="I11" s="28"/>
      <c r="J11" s="28"/>
      <c r="K11" s="28"/>
      <c r="L11" s="28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6"/>
      <c r="B12" s="6"/>
      <c r="C12" s="28"/>
      <c r="D12" s="28"/>
      <c r="E12" s="27"/>
      <c r="F12" s="27"/>
      <c r="G12" s="28"/>
      <c r="H12" s="6"/>
      <c r="I12" s="30"/>
      <c r="J12" s="30"/>
      <c r="K12" s="30"/>
      <c r="L12" s="30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6"/>
      <c r="B13" s="6"/>
      <c r="C13" s="28"/>
      <c r="D13" s="28"/>
      <c r="E13" s="27"/>
      <c r="F13" s="27"/>
      <c r="G13" s="28"/>
      <c r="H13" s="6"/>
      <c r="I13" s="31" t="s">
        <v>27</v>
      </c>
      <c r="J13" s="32"/>
      <c r="K13" s="33"/>
      <c r="L13" s="34">
        <f>SUM(L9:L12)</f>
        <v>540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6"/>
      <c r="B14" s="6"/>
      <c r="C14" s="28"/>
      <c r="D14" s="28"/>
      <c r="E14" s="27"/>
      <c r="F14" s="27"/>
      <c r="G14" s="2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6"/>
      <c r="B15" s="6"/>
      <c r="C15" s="28"/>
      <c r="D15" s="28"/>
      <c r="E15" s="27"/>
      <c r="F15" s="27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6"/>
      <c r="B16" s="6"/>
      <c r="C16" s="28"/>
      <c r="D16" s="28"/>
      <c r="E16" s="27"/>
      <c r="F16" s="27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6"/>
      <c r="B17" s="6"/>
      <c r="C17" s="28"/>
      <c r="D17" s="28"/>
      <c r="E17" s="27"/>
      <c r="F17" s="27"/>
      <c r="G17" s="28"/>
      <c r="H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6"/>
      <c r="B18" s="6"/>
      <c r="C18" s="28"/>
      <c r="D18" s="28"/>
      <c r="E18" s="27"/>
      <c r="F18" s="27"/>
      <c r="G18" s="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6"/>
      <c r="B19" s="6"/>
      <c r="C19" s="28"/>
      <c r="D19" s="28"/>
      <c r="E19" s="27"/>
      <c r="F19" s="27"/>
      <c r="G19" s="2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6"/>
      <c r="B20" s="6"/>
      <c r="C20" s="28"/>
      <c r="D20" s="28"/>
      <c r="E20" s="27"/>
      <c r="F20" s="27"/>
      <c r="G20" s="2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6"/>
      <c r="B21" s="6"/>
      <c r="C21" s="28"/>
      <c r="D21" s="28"/>
      <c r="E21" s="27"/>
      <c r="F21" s="27"/>
      <c r="G21" s="2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6"/>
      <c r="B22" s="6"/>
      <c r="C22" s="28"/>
      <c r="D22" s="28"/>
      <c r="E22" s="27"/>
      <c r="F22" s="27"/>
      <c r="G22" s="2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6"/>
      <c r="B23" s="6"/>
      <c r="C23" s="28"/>
      <c r="D23" s="28"/>
      <c r="E23" s="27"/>
      <c r="F23" s="27"/>
      <c r="G23" s="2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6"/>
      <c r="B24" s="6"/>
      <c r="C24" s="28"/>
      <c r="D24" s="28"/>
      <c r="E24" s="27"/>
      <c r="F24" s="27"/>
      <c r="G24" s="2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6"/>
      <c r="B25" s="6"/>
      <c r="C25" s="28"/>
      <c r="D25" s="28"/>
      <c r="E25" s="27"/>
      <c r="F25" s="27"/>
      <c r="G25" s="2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28"/>
      <c r="D26" s="28"/>
      <c r="E26" s="27"/>
      <c r="F26" s="27"/>
      <c r="G26" s="2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28"/>
      <c r="D27" s="28"/>
      <c r="E27" s="27"/>
      <c r="F27" s="27"/>
      <c r="G27" s="2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28"/>
      <c r="D28" s="28"/>
      <c r="E28" s="27"/>
      <c r="F28" s="27"/>
      <c r="G28" s="2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28"/>
      <c r="D29" s="28"/>
      <c r="E29" s="27"/>
      <c r="F29" s="27"/>
      <c r="G29" s="2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28"/>
      <c r="D30" s="28"/>
      <c r="E30" s="27"/>
      <c r="F30" s="27"/>
      <c r="G30" s="2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30"/>
      <c r="D31" s="30"/>
      <c r="E31" s="35"/>
      <c r="F31" s="35"/>
      <c r="G31" s="3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36" t="s">
        <v>27</v>
      </c>
      <c r="D32" s="32"/>
      <c r="E32" s="33"/>
      <c r="F32" s="37">
        <f>SUM(F9:F31)</f>
        <v>544.95</v>
      </c>
      <c r="G32" s="3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</sheetData>
  <mergeCells count="6">
    <mergeCell ref="A2:B2"/>
    <mergeCell ref="A3:B3"/>
    <mergeCell ref="C7:G7"/>
    <mergeCell ref="I7:L7"/>
    <mergeCell ref="I13:K13"/>
    <mergeCell ref="C32:E32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38"/>
    <col customWidth="1" min="2" max="2" width="8.63"/>
    <col customWidth="1" min="3" max="3" width="35.75"/>
    <col customWidth="1" min="7" max="7" width="17.88"/>
    <col customWidth="1" min="9" max="9" width="35.88"/>
    <col customWidth="1" min="10" max="10" width="15.13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8" t="s">
        <v>16</v>
      </c>
      <c r="B2" s="9"/>
      <c r="C2" s="10" t="s">
        <v>38</v>
      </c>
      <c r="D2" s="6"/>
      <c r="E2" s="11" t="s">
        <v>18</v>
      </c>
      <c r="F2" s="12">
        <f>L14</f>
        <v>375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>
      <c r="A3" s="8" t="s">
        <v>19</v>
      </c>
      <c r="B3" s="9"/>
      <c r="C3" s="10" t="s">
        <v>39</v>
      </c>
      <c r="D3" s="6"/>
      <c r="E3" s="11" t="s">
        <v>21</v>
      </c>
      <c r="F3" s="12">
        <f>F32</f>
        <v>401.95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>
      <c r="A4" s="6"/>
      <c r="B4" s="6"/>
      <c r="C4" s="6"/>
      <c r="D4" s="6"/>
      <c r="E4" s="11" t="s">
        <v>22</v>
      </c>
      <c r="F4" s="13">
        <f>F2-F3</f>
        <v>-26.95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>
      <c r="A7" s="14"/>
      <c r="B7" s="14"/>
      <c r="C7" s="15" t="s">
        <v>23</v>
      </c>
      <c r="D7" s="16"/>
      <c r="E7" s="16"/>
      <c r="F7" s="16"/>
      <c r="G7" s="17"/>
      <c r="H7" s="6"/>
      <c r="I7" s="18" t="s">
        <v>18</v>
      </c>
      <c r="J7" s="16"/>
      <c r="K7" s="16"/>
      <c r="L7" s="17"/>
      <c r="M7" s="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>
      <c r="A8" s="5"/>
      <c r="B8" s="5"/>
      <c r="C8" s="19" t="s">
        <v>24</v>
      </c>
      <c r="D8" s="19" t="s">
        <v>25</v>
      </c>
      <c r="E8" s="19" t="s">
        <v>26</v>
      </c>
      <c r="F8" s="19" t="s">
        <v>27</v>
      </c>
      <c r="G8" s="19" t="s">
        <v>28</v>
      </c>
      <c r="H8" s="6"/>
      <c r="I8" s="20" t="s">
        <v>29</v>
      </c>
      <c r="J8" s="20" t="s">
        <v>30</v>
      </c>
      <c r="K8" s="20" t="s">
        <v>31</v>
      </c>
      <c r="L8" s="20" t="s">
        <v>27</v>
      </c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>
      <c r="A9" s="6"/>
      <c r="B9" s="6"/>
      <c r="C9" s="21" t="s">
        <v>40</v>
      </c>
      <c r="D9" s="21">
        <v>25.0</v>
      </c>
      <c r="E9" s="22">
        <v>15.5</v>
      </c>
      <c r="F9" s="22">
        <f t="shared" ref="F9:F13" si="1">D9*E9</f>
        <v>387.5</v>
      </c>
      <c r="G9" s="21"/>
      <c r="H9" s="6"/>
      <c r="I9" s="23" t="s">
        <v>41</v>
      </c>
      <c r="J9" s="21">
        <v>25.0</v>
      </c>
      <c r="K9" s="22">
        <v>10.0</v>
      </c>
      <c r="L9" s="24">
        <f t="shared" ref="L9:L10" si="2">J9*K9</f>
        <v>250</v>
      </c>
      <c r="M9" s="7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>
      <c r="A10" s="6"/>
      <c r="B10" s="6"/>
      <c r="C10" s="25" t="s">
        <v>42</v>
      </c>
      <c r="D10" s="25">
        <v>2.0</v>
      </c>
      <c r="E10" s="26">
        <v>1.55</v>
      </c>
      <c r="F10" s="27">
        <f t="shared" si="1"/>
        <v>3.1</v>
      </c>
      <c r="G10" s="28"/>
      <c r="H10" s="6"/>
      <c r="I10" s="25" t="s">
        <v>36</v>
      </c>
      <c r="J10" s="39">
        <v>25.0</v>
      </c>
      <c r="K10" s="29">
        <v>5.0</v>
      </c>
      <c r="L10" s="29">
        <f t="shared" si="2"/>
        <v>125</v>
      </c>
      <c r="M10" s="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>
      <c r="A11" s="6"/>
      <c r="B11" s="6"/>
      <c r="C11" s="25" t="s">
        <v>43</v>
      </c>
      <c r="D11" s="25">
        <v>2.0</v>
      </c>
      <c r="E11" s="26">
        <v>2.79</v>
      </c>
      <c r="F11" s="26">
        <f t="shared" si="1"/>
        <v>5.58</v>
      </c>
      <c r="G11" s="28"/>
      <c r="H11" s="6"/>
      <c r="I11" s="25"/>
      <c r="J11" s="25"/>
      <c r="K11" s="29"/>
      <c r="L11" s="2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>
      <c r="A12" s="6"/>
      <c r="B12" s="6"/>
      <c r="C12" s="25" t="s">
        <v>44</v>
      </c>
      <c r="D12" s="25">
        <v>1.0</v>
      </c>
      <c r="E12" s="26">
        <v>1.79</v>
      </c>
      <c r="F12" s="27">
        <f t="shared" si="1"/>
        <v>1.79</v>
      </c>
      <c r="G12" s="28"/>
      <c r="H12" s="6"/>
      <c r="I12" s="28"/>
      <c r="J12" s="28"/>
      <c r="K12" s="28"/>
      <c r="L12" s="28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>
      <c r="A13" s="6"/>
      <c r="B13" s="6"/>
      <c r="C13" s="25" t="s">
        <v>45</v>
      </c>
      <c r="D13" s="25">
        <v>2.0</v>
      </c>
      <c r="E13" s="26">
        <v>1.99</v>
      </c>
      <c r="F13" s="27">
        <f t="shared" si="1"/>
        <v>3.98</v>
      </c>
      <c r="G13" s="28"/>
      <c r="H13" s="6"/>
      <c r="I13" s="30"/>
      <c r="J13" s="30"/>
      <c r="K13" s="30"/>
      <c r="L13" s="30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>
      <c r="A14" s="6"/>
      <c r="B14" s="6"/>
      <c r="C14" s="28"/>
      <c r="D14" s="28"/>
      <c r="E14" s="27"/>
      <c r="F14" s="27"/>
      <c r="G14" s="28"/>
      <c r="H14" s="6"/>
      <c r="I14" s="31" t="s">
        <v>27</v>
      </c>
      <c r="J14" s="32"/>
      <c r="K14" s="33"/>
      <c r="L14" s="34">
        <f>SUM(L9:L13)</f>
        <v>375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>
      <c r="A15" s="6"/>
      <c r="B15" s="6"/>
      <c r="C15" s="28"/>
      <c r="D15" s="28"/>
      <c r="E15" s="27"/>
      <c r="F15" s="27"/>
      <c r="G15" s="2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>
      <c r="A16" s="6"/>
      <c r="B16" s="6"/>
      <c r="C16" s="28"/>
      <c r="D16" s="28"/>
      <c r="E16" s="27"/>
      <c r="F16" s="27"/>
      <c r="G16" s="2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>
      <c r="A17" s="6"/>
      <c r="B17" s="6"/>
      <c r="C17" s="28"/>
      <c r="D17" s="28"/>
      <c r="E17" s="27"/>
      <c r="F17" s="27"/>
      <c r="G17" s="2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>
      <c r="A18" s="6"/>
      <c r="B18" s="6"/>
      <c r="C18" s="28"/>
      <c r="D18" s="28"/>
      <c r="E18" s="27"/>
      <c r="F18" s="27"/>
      <c r="G18" s="2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>
      <c r="A19" s="6"/>
      <c r="B19" s="6"/>
      <c r="C19" s="28"/>
      <c r="D19" s="28"/>
      <c r="E19" s="27"/>
      <c r="F19" s="27"/>
      <c r="G19" s="2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>
      <c r="A20" s="6"/>
      <c r="B20" s="6"/>
      <c r="C20" s="28"/>
      <c r="D20" s="28"/>
      <c r="E20" s="27"/>
      <c r="F20" s="27"/>
      <c r="G20" s="2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>
      <c r="A21" s="6"/>
      <c r="B21" s="6"/>
      <c r="C21" s="28"/>
      <c r="D21" s="28"/>
      <c r="E21" s="27"/>
      <c r="F21" s="27"/>
      <c r="G21" s="2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>
      <c r="A22" s="6"/>
      <c r="B22" s="6"/>
      <c r="C22" s="28"/>
      <c r="D22" s="28"/>
      <c r="E22" s="27"/>
      <c r="F22" s="27"/>
      <c r="G22" s="2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>
      <c r="A23" s="6"/>
      <c r="B23" s="6"/>
      <c r="C23" s="28"/>
      <c r="D23" s="28"/>
      <c r="E23" s="27"/>
      <c r="F23" s="27"/>
      <c r="G23" s="2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>
      <c r="A24" s="6"/>
      <c r="B24" s="6"/>
      <c r="C24" s="28"/>
      <c r="D24" s="28"/>
      <c r="E24" s="27"/>
      <c r="F24" s="27"/>
      <c r="G24" s="2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>
      <c r="A25" s="6"/>
      <c r="B25" s="6"/>
      <c r="C25" s="28"/>
      <c r="D25" s="28"/>
      <c r="E25" s="27"/>
      <c r="F25" s="27"/>
      <c r="G25" s="2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>
      <c r="A26" s="6"/>
      <c r="B26" s="6"/>
      <c r="C26" s="28"/>
      <c r="D26" s="28"/>
      <c r="E26" s="27"/>
      <c r="F26" s="27"/>
      <c r="G26" s="2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>
      <c r="A27" s="6"/>
      <c r="B27" s="6"/>
      <c r="C27" s="28"/>
      <c r="D27" s="28"/>
      <c r="E27" s="27"/>
      <c r="F27" s="27"/>
      <c r="G27" s="2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>
      <c r="A28" s="6"/>
      <c r="B28" s="6"/>
      <c r="C28" s="28"/>
      <c r="D28" s="28"/>
      <c r="E28" s="27"/>
      <c r="F28" s="27"/>
      <c r="G28" s="2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>
      <c r="A29" s="6"/>
      <c r="B29" s="6"/>
      <c r="C29" s="28"/>
      <c r="D29" s="28"/>
      <c r="E29" s="27"/>
      <c r="F29" s="27"/>
      <c r="G29" s="2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>
      <c r="A30" s="6"/>
      <c r="B30" s="6"/>
      <c r="C30" s="28"/>
      <c r="D30" s="28"/>
      <c r="E30" s="27"/>
      <c r="F30" s="27"/>
      <c r="G30" s="2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>
      <c r="A31" s="6"/>
      <c r="B31" s="6"/>
      <c r="C31" s="30"/>
      <c r="D31" s="30"/>
      <c r="E31" s="35"/>
      <c r="F31" s="35"/>
      <c r="G31" s="3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>
      <c r="A32" s="6"/>
      <c r="B32" s="6"/>
      <c r="C32" s="36" t="s">
        <v>27</v>
      </c>
      <c r="D32" s="32"/>
      <c r="E32" s="33"/>
      <c r="F32" s="37">
        <f>SUM(F9:F31)</f>
        <v>401.95</v>
      </c>
      <c r="G32" s="3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</row>
  </sheetData>
  <mergeCells count="6">
    <mergeCell ref="A2:B2"/>
    <mergeCell ref="A3:B3"/>
    <mergeCell ref="C7:G7"/>
    <mergeCell ref="I7:L7"/>
    <mergeCell ref="I14:K14"/>
    <mergeCell ref="C32:E32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5.25"/>
    <col customWidth="1" min="3" max="3" width="34.0"/>
    <col customWidth="1" min="7" max="7" width="29.63"/>
    <col customWidth="1" min="9" max="9" width="35.38"/>
    <col customWidth="1" min="10" max="10" width="15.13"/>
    <col customWidth="1" min="13" max="13" width="18.75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8" t="s">
        <v>16</v>
      </c>
      <c r="B2" s="9"/>
      <c r="C2" s="10" t="s">
        <v>46</v>
      </c>
      <c r="D2" s="6"/>
      <c r="E2" s="11" t="s">
        <v>18</v>
      </c>
      <c r="F2" s="40">
        <f>L14</f>
        <v>9620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8" t="s">
        <v>19</v>
      </c>
      <c r="B3" s="9"/>
      <c r="C3" s="10" t="s">
        <v>47</v>
      </c>
      <c r="D3" s="6"/>
      <c r="E3" s="11" t="s">
        <v>21</v>
      </c>
      <c r="F3" s="12">
        <f>F30</f>
        <v>12307.35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6"/>
      <c r="B4" s="6"/>
      <c r="C4" s="6"/>
      <c r="D4" s="6"/>
      <c r="E4" s="11" t="s">
        <v>22</v>
      </c>
      <c r="F4" s="41">
        <f>F2-F3</f>
        <v>-2687.35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14"/>
      <c r="B7" s="15" t="s">
        <v>48</v>
      </c>
      <c r="C7" s="16"/>
      <c r="D7" s="16"/>
      <c r="E7" s="16"/>
      <c r="F7" s="16"/>
      <c r="G7" s="17"/>
      <c r="H7" s="6"/>
      <c r="I7" s="18" t="s">
        <v>18</v>
      </c>
      <c r="J7" s="16"/>
      <c r="K7" s="16"/>
      <c r="L7" s="16"/>
      <c r="M7" s="1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5"/>
      <c r="B8" s="15" t="s">
        <v>24</v>
      </c>
      <c r="C8" s="17"/>
      <c r="D8" s="42" t="s">
        <v>25</v>
      </c>
      <c r="E8" s="42" t="s">
        <v>26</v>
      </c>
      <c r="F8" s="42" t="s">
        <v>27</v>
      </c>
      <c r="G8" s="43" t="s">
        <v>49</v>
      </c>
      <c r="H8" s="6"/>
      <c r="I8" s="44" t="s">
        <v>29</v>
      </c>
      <c r="J8" s="44" t="s">
        <v>30</v>
      </c>
      <c r="K8" s="44" t="s">
        <v>31</v>
      </c>
      <c r="L8" s="44" t="s">
        <v>27</v>
      </c>
      <c r="M8" s="44" t="s">
        <v>50</v>
      </c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6"/>
      <c r="B9" s="45" t="s">
        <v>51</v>
      </c>
      <c r="C9" s="21" t="s">
        <v>52</v>
      </c>
      <c r="D9" s="21">
        <v>52.0</v>
      </c>
      <c r="E9" s="22">
        <v>225.0</v>
      </c>
      <c r="F9" s="46">
        <f>E9*D9</f>
        <v>11700</v>
      </c>
      <c r="G9" s="24"/>
      <c r="H9" s="6"/>
      <c r="I9" s="21" t="s">
        <v>53</v>
      </c>
      <c r="J9" s="21">
        <v>52.0</v>
      </c>
      <c r="K9" s="29">
        <v>10.0</v>
      </c>
      <c r="L9" s="47">
        <f>K9*J9</f>
        <v>520</v>
      </c>
      <c r="M9" s="48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>
      <c r="A10" s="6"/>
      <c r="B10" s="49"/>
      <c r="C10" s="28"/>
      <c r="D10" s="28"/>
      <c r="E10" s="27"/>
      <c r="F10" s="50"/>
      <c r="G10" s="27"/>
      <c r="H10" s="6"/>
      <c r="I10" s="25" t="s">
        <v>54</v>
      </c>
      <c r="J10" s="25">
        <v>52.0</v>
      </c>
      <c r="K10" s="29">
        <v>175.0</v>
      </c>
      <c r="L10" s="51">
        <f>J10*K10</f>
        <v>9100</v>
      </c>
      <c r="M10" s="28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6"/>
      <c r="B11" s="49"/>
      <c r="C11" s="28"/>
      <c r="D11" s="28"/>
      <c r="E11" s="27"/>
      <c r="F11" s="50"/>
      <c r="G11" s="27"/>
      <c r="H11" s="6"/>
      <c r="I11" s="25"/>
      <c r="J11" s="25"/>
      <c r="K11" s="29"/>
      <c r="L11" s="52"/>
      <c r="M11" s="28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6"/>
      <c r="B12" s="49"/>
      <c r="C12" s="28"/>
      <c r="D12" s="28"/>
      <c r="E12" s="27"/>
      <c r="F12" s="50"/>
      <c r="G12" s="27"/>
      <c r="H12" s="6"/>
      <c r="I12" s="28"/>
      <c r="J12" s="28"/>
      <c r="K12" s="28"/>
      <c r="L12" s="52"/>
      <c r="M12" s="28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6"/>
      <c r="B13" s="49"/>
      <c r="C13" s="28"/>
      <c r="D13" s="28"/>
      <c r="E13" s="27"/>
      <c r="F13" s="50"/>
      <c r="G13" s="27"/>
      <c r="H13" s="6"/>
      <c r="I13" s="30"/>
      <c r="J13" s="30"/>
      <c r="K13" s="30"/>
      <c r="L13" s="53"/>
      <c r="M13" s="30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6"/>
      <c r="B14" s="49"/>
      <c r="C14" s="30"/>
      <c r="D14" s="30"/>
      <c r="E14" s="35"/>
      <c r="F14" s="54"/>
      <c r="G14" s="35"/>
      <c r="H14" s="6"/>
      <c r="I14" s="31" t="s">
        <v>27</v>
      </c>
      <c r="J14" s="32"/>
      <c r="K14" s="33"/>
      <c r="L14" s="55">
        <f>SUM(L9:L13)</f>
        <v>9620</v>
      </c>
      <c r="M14" s="5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6"/>
      <c r="B15" s="57"/>
      <c r="C15" s="58" t="s">
        <v>55</v>
      </c>
      <c r="E15" s="59"/>
      <c r="F15" s="60">
        <f>SUM(F9:F14)</f>
        <v>11700</v>
      </c>
      <c r="G15" s="6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6"/>
      <c r="B16" s="45" t="s">
        <v>56</v>
      </c>
      <c r="C16" s="21" t="s">
        <v>57</v>
      </c>
      <c r="D16" s="21">
        <v>52.0</v>
      </c>
      <c r="E16" s="22">
        <v>1.5</v>
      </c>
      <c r="F16" s="24">
        <f t="shared" ref="F16:F18" si="1">D16*E16</f>
        <v>78</v>
      </c>
      <c r="G16" s="27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6"/>
      <c r="B17" s="49"/>
      <c r="C17" s="25" t="s">
        <v>44</v>
      </c>
      <c r="D17" s="25">
        <v>3.0</v>
      </c>
      <c r="E17" s="26">
        <v>1.79</v>
      </c>
      <c r="F17" s="27">
        <f t="shared" si="1"/>
        <v>5.37</v>
      </c>
      <c r="G17" s="27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>
      <c r="A18" s="6"/>
      <c r="B18" s="49"/>
      <c r="C18" s="25" t="s">
        <v>45</v>
      </c>
      <c r="D18" s="25">
        <v>2.0</v>
      </c>
      <c r="E18" s="26">
        <v>1.99</v>
      </c>
      <c r="F18" s="27">
        <f t="shared" si="1"/>
        <v>3.98</v>
      </c>
      <c r="G18" s="2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6"/>
      <c r="B19" s="49"/>
      <c r="C19" s="28"/>
      <c r="D19" s="28"/>
      <c r="E19" s="27"/>
      <c r="F19" s="27"/>
      <c r="G19" s="2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>
      <c r="A20" s="6"/>
      <c r="B20" s="49"/>
      <c r="C20" s="28"/>
      <c r="D20" s="28"/>
      <c r="E20" s="27"/>
      <c r="F20" s="27"/>
      <c r="G20" s="2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6"/>
      <c r="B21" s="49"/>
      <c r="C21" s="30"/>
      <c r="D21" s="30"/>
      <c r="E21" s="35"/>
      <c r="F21" s="35"/>
      <c r="G21" s="2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6"/>
      <c r="B22" s="57"/>
      <c r="C22" s="58" t="s">
        <v>55</v>
      </c>
      <c r="E22" s="59"/>
      <c r="F22" s="60">
        <f>SUM(F16:F21)</f>
        <v>87.35</v>
      </c>
      <c r="G22" s="6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6"/>
      <c r="B23" s="63" t="s">
        <v>58</v>
      </c>
      <c r="C23" s="21" t="s">
        <v>59</v>
      </c>
      <c r="D23" s="21">
        <v>52.0</v>
      </c>
      <c r="E23" s="22">
        <v>10.0</v>
      </c>
      <c r="F23" s="24">
        <f>D23*E23</f>
        <v>520</v>
      </c>
      <c r="G23" s="27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6"/>
      <c r="B24" s="64"/>
      <c r="C24" s="28"/>
      <c r="D24" s="28"/>
      <c r="E24" s="27"/>
      <c r="F24" s="27"/>
      <c r="G24" s="27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6"/>
      <c r="B25" s="64"/>
      <c r="C25" s="28"/>
      <c r="D25" s="28"/>
      <c r="E25" s="27"/>
      <c r="F25" s="27"/>
      <c r="G25" s="2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>
      <c r="A26" s="6"/>
      <c r="B26" s="64"/>
      <c r="C26" s="28"/>
      <c r="D26" s="28"/>
      <c r="E26" s="27"/>
      <c r="F26" s="27"/>
      <c r="G26" s="2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6"/>
      <c r="B27" s="64"/>
      <c r="C27" s="28"/>
      <c r="D27" s="28"/>
      <c r="E27" s="27"/>
      <c r="F27" s="27"/>
      <c r="G27" s="2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6"/>
      <c r="B28" s="64"/>
      <c r="C28" s="30"/>
      <c r="D28" s="30"/>
      <c r="E28" s="35"/>
      <c r="F28" s="35"/>
      <c r="G28" s="2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6"/>
      <c r="B29" s="65"/>
      <c r="C29" s="58" t="s">
        <v>55</v>
      </c>
      <c r="E29" s="59"/>
      <c r="F29" s="60">
        <f>SUM(F23:F28)</f>
        <v>520</v>
      </c>
      <c r="G29" s="6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6"/>
      <c r="B30" s="66"/>
      <c r="C30" s="67" t="s">
        <v>27</v>
      </c>
      <c r="D30" s="16"/>
      <c r="E30" s="17"/>
      <c r="F30" s="38">
        <f>SUM(F29,F22,F15)</f>
        <v>12307.35</v>
      </c>
      <c r="G30" s="3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6"/>
      <c r="B31" s="6"/>
      <c r="C31" s="6"/>
      <c r="D31" s="6"/>
      <c r="E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</sheetData>
  <mergeCells count="13">
    <mergeCell ref="B9:B15"/>
    <mergeCell ref="B16:B22"/>
    <mergeCell ref="C22:E22"/>
    <mergeCell ref="B23:B29"/>
    <mergeCell ref="C29:E29"/>
    <mergeCell ref="C30:E30"/>
    <mergeCell ref="A2:B2"/>
    <mergeCell ref="A3:B3"/>
    <mergeCell ref="B7:G7"/>
    <mergeCell ref="I7:M7"/>
    <mergeCell ref="B8:C8"/>
    <mergeCell ref="I14:K14"/>
    <mergeCell ref="C15:E15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5.25"/>
    <col customWidth="1" min="3" max="3" width="35.88"/>
    <col customWidth="1" min="7" max="7" width="29.63"/>
    <col customWidth="1" min="9" max="9" width="38.38"/>
    <col customWidth="1" min="10" max="10" width="15.13"/>
    <col customWidth="1" min="13" max="13" width="18.75"/>
  </cols>
  <sheetData>
    <row r="1">
      <c r="A1" s="5"/>
      <c r="B1" s="5"/>
      <c r="C1" s="5"/>
      <c r="D1" s="6"/>
      <c r="E1" s="6"/>
      <c r="F1" s="7"/>
      <c r="G1" s="7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8" t="s">
        <v>16</v>
      </c>
      <c r="B2" s="9"/>
      <c r="C2" s="10" t="s">
        <v>60</v>
      </c>
      <c r="D2" s="6"/>
      <c r="E2" s="11" t="s">
        <v>18</v>
      </c>
      <c r="F2" s="68">
        <f>L14</f>
        <v>665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>
      <c r="A3" s="8" t="s">
        <v>19</v>
      </c>
      <c r="B3" s="9"/>
      <c r="C3" s="10" t="s">
        <v>61</v>
      </c>
      <c r="D3" s="6"/>
      <c r="E3" s="11" t="s">
        <v>21</v>
      </c>
      <c r="F3" s="12">
        <f>F41</f>
        <v>669.4</v>
      </c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6"/>
      <c r="B4" s="6"/>
      <c r="C4" s="6"/>
      <c r="D4" s="6"/>
      <c r="E4" s="11" t="s">
        <v>22</v>
      </c>
      <c r="F4" s="69">
        <f>F2-F3</f>
        <v>-4.4</v>
      </c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6"/>
      <c r="B5" s="6"/>
      <c r="C5" s="6"/>
      <c r="D5" s="14"/>
      <c r="E5" s="14"/>
      <c r="F5" s="14"/>
      <c r="G5" s="14"/>
      <c r="H5" s="14"/>
      <c r="I5" s="6"/>
      <c r="J5" s="5"/>
      <c r="K5" s="5"/>
      <c r="L5" s="5"/>
      <c r="M5" s="5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>
      <c r="A6" s="6"/>
      <c r="B6" s="6"/>
      <c r="C6" s="6"/>
      <c r="D6" s="14"/>
      <c r="E6" s="14"/>
      <c r="F6" s="14"/>
      <c r="G6" s="14"/>
      <c r="H6" s="14"/>
      <c r="I6" s="6"/>
      <c r="J6" s="5"/>
      <c r="K6" s="5"/>
      <c r="L6" s="5"/>
      <c r="M6" s="5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>
      <c r="A7" s="14"/>
      <c r="B7" s="15" t="s">
        <v>48</v>
      </c>
      <c r="C7" s="16"/>
      <c r="D7" s="16"/>
      <c r="E7" s="16"/>
      <c r="F7" s="16"/>
      <c r="G7" s="17"/>
      <c r="H7" s="6"/>
      <c r="I7" s="18" t="s">
        <v>18</v>
      </c>
      <c r="J7" s="16"/>
      <c r="K7" s="16"/>
      <c r="L7" s="16"/>
      <c r="M7" s="1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>
      <c r="A8" s="5"/>
      <c r="B8" s="15" t="s">
        <v>24</v>
      </c>
      <c r="C8" s="17"/>
      <c r="D8" s="42" t="s">
        <v>25</v>
      </c>
      <c r="E8" s="42" t="s">
        <v>26</v>
      </c>
      <c r="F8" s="42" t="s">
        <v>27</v>
      </c>
      <c r="G8" s="43" t="s">
        <v>49</v>
      </c>
      <c r="H8" s="6"/>
      <c r="I8" s="44" t="s">
        <v>29</v>
      </c>
      <c r="J8" s="44" t="s">
        <v>30</v>
      </c>
      <c r="K8" s="44" t="s">
        <v>31</v>
      </c>
      <c r="L8" s="44" t="s">
        <v>27</v>
      </c>
      <c r="M8" s="44" t="s">
        <v>50</v>
      </c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>
      <c r="A9" s="6"/>
      <c r="B9" s="45" t="s">
        <v>62</v>
      </c>
      <c r="C9" s="21" t="s">
        <v>63</v>
      </c>
      <c r="D9" s="21">
        <v>3.0</v>
      </c>
      <c r="E9" s="22">
        <v>20.0</v>
      </c>
      <c r="F9" s="46">
        <f t="shared" ref="F9:F10" si="1">E9*D9</f>
        <v>60</v>
      </c>
      <c r="G9" s="24"/>
      <c r="H9" s="6"/>
      <c r="I9" s="21" t="s">
        <v>64</v>
      </c>
      <c r="J9" s="70"/>
      <c r="K9" s="70"/>
      <c r="L9" s="70">
        <v>100.0</v>
      </c>
      <c r="M9" s="48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>
      <c r="A10" s="6"/>
      <c r="B10" s="49"/>
      <c r="C10" s="25" t="s">
        <v>65</v>
      </c>
      <c r="D10" s="25">
        <v>3.0</v>
      </c>
      <c r="E10" s="26">
        <v>0.15</v>
      </c>
      <c r="F10" s="50">
        <f t="shared" si="1"/>
        <v>0.45</v>
      </c>
      <c r="G10" s="27"/>
      <c r="H10" s="6"/>
      <c r="I10" s="25" t="s">
        <v>66</v>
      </c>
      <c r="J10" s="25">
        <v>1.0</v>
      </c>
      <c r="K10" s="29">
        <v>5.0</v>
      </c>
      <c r="L10" s="29">
        <v>5.0</v>
      </c>
      <c r="M10" s="25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>
      <c r="A11" s="6"/>
      <c r="B11" s="49"/>
      <c r="C11" s="28"/>
      <c r="D11" s="28"/>
      <c r="E11" s="27"/>
      <c r="F11" s="50"/>
      <c r="G11" s="27"/>
      <c r="H11" s="6"/>
      <c r="I11" s="25" t="s">
        <v>67</v>
      </c>
      <c r="J11" s="25">
        <v>3.0</v>
      </c>
      <c r="K11" s="29">
        <v>20.0</v>
      </c>
      <c r="L11" s="29">
        <f>J11*K11</f>
        <v>60</v>
      </c>
      <c r="M11" s="2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>
      <c r="A12" s="6"/>
      <c r="B12" s="49"/>
      <c r="C12" s="28"/>
      <c r="D12" s="28"/>
      <c r="E12" s="27"/>
      <c r="F12" s="50"/>
      <c r="G12" s="27"/>
      <c r="H12" s="6"/>
      <c r="I12" s="25" t="s">
        <v>68</v>
      </c>
      <c r="J12" s="25">
        <v>1.0</v>
      </c>
      <c r="K12" s="29">
        <v>450.0</v>
      </c>
      <c r="L12" s="29">
        <v>450.0</v>
      </c>
      <c r="M12" s="25" t="s">
        <v>69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>
      <c r="A13" s="6"/>
      <c r="B13" s="49"/>
      <c r="C13" s="28"/>
      <c r="D13" s="28"/>
      <c r="E13" s="27"/>
      <c r="F13" s="50"/>
      <c r="G13" s="27"/>
      <c r="H13" s="6"/>
      <c r="I13" s="25" t="s">
        <v>70</v>
      </c>
      <c r="J13" s="25">
        <v>1.0</v>
      </c>
      <c r="K13" s="29">
        <v>50.0</v>
      </c>
      <c r="L13" s="51">
        <f>J13*K13</f>
        <v>50</v>
      </c>
      <c r="M13" s="25" t="s">
        <v>69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>
      <c r="A14" s="6"/>
      <c r="B14" s="49"/>
      <c r="C14" s="30"/>
      <c r="D14" s="30"/>
      <c r="E14" s="35"/>
      <c r="F14" s="54"/>
      <c r="G14" s="35"/>
      <c r="H14" s="6"/>
      <c r="I14" s="31" t="s">
        <v>27</v>
      </c>
      <c r="J14" s="32"/>
      <c r="K14" s="33"/>
      <c r="L14" s="71">
        <f>SUM(L9:L13)</f>
        <v>665</v>
      </c>
      <c r="M14" s="5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>
      <c r="A15" s="6"/>
      <c r="B15" s="57"/>
      <c r="C15" s="58" t="s">
        <v>55</v>
      </c>
      <c r="E15" s="59"/>
      <c r="F15" s="60">
        <f>SUM(F9:F14)</f>
        <v>60.45</v>
      </c>
      <c r="G15" s="6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6"/>
      <c r="B16" s="45" t="s">
        <v>71</v>
      </c>
      <c r="C16" s="21" t="s">
        <v>70</v>
      </c>
      <c r="D16" s="21">
        <v>1.0</v>
      </c>
      <c r="E16" s="22">
        <v>50.0</v>
      </c>
      <c r="F16" s="24">
        <f t="shared" ref="F16:F18" si="2">D16*E16</f>
        <v>50</v>
      </c>
      <c r="G16" s="26" t="s">
        <v>69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6"/>
      <c r="B17" s="49"/>
      <c r="C17" s="25" t="s">
        <v>68</v>
      </c>
      <c r="D17" s="25">
        <v>1.0</v>
      </c>
      <c r="E17" s="26">
        <v>450.0</v>
      </c>
      <c r="F17" s="27">
        <f t="shared" si="2"/>
        <v>450</v>
      </c>
      <c r="G17" s="26" t="s">
        <v>69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>
      <c r="A18" s="6"/>
      <c r="B18" s="49"/>
      <c r="C18" s="25" t="s">
        <v>72</v>
      </c>
      <c r="D18" s="25">
        <v>1.0</v>
      </c>
      <c r="E18" s="26">
        <v>2.99</v>
      </c>
      <c r="F18" s="27">
        <f t="shared" si="2"/>
        <v>2.99</v>
      </c>
      <c r="G18" s="27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6"/>
      <c r="B19" s="49"/>
      <c r="C19" s="28"/>
      <c r="D19" s="28"/>
      <c r="E19" s="27"/>
      <c r="F19" s="27"/>
      <c r="G19" s="27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>
      <c r="A20" s="6"/>
      <c r="B20" s="49"/>
      <c r="C20" s="28"/>
      <c r="D20" s="28"/>
      <c r="E20" s="27"/>
      <c r="F20" s="27"/>
      <c r="G20" s="27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>
      <c r="A21" s="6"/>
      <c r="B21" s="49"/>
      <c r="C21" s="30"/>
      <c r="D21" s="30"/>
      <c r="E21" s="35"/>
      <c r="F21" s="35"/>
      <c r="G21" s="2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>
      <c r="A22" s="6"/>
      <c r="B22" s="57"/>
      <c r="C22" s="58" t="s">
        <v>55</v>
      </c>
      <c r="E22" s="59"/>
      <c r="F22" s="60">
        <f>SUM(F16:F21)</f>
        <v>502.99</v>
      </c>
      <c r="G22" s="62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>
      <c r="A23" s="6"/>
      <c r="B23" s="45" t="s">
        <v>73</v>
      </c>
      <c r="C23" s="21" t="s">
        <v>74</v>
      </c>
      <c r="D23" s="21">
        <v>1.0</v>
      </c>
      <c r="E23" s="22">
        <v>5.0</v>
      </c>
      <c r="F23" s="24">
        <f>D23*E23</f>
        <v>5</v>
      </c>
      <c r="G23" s="2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>
      <c r="A24" s="6"/>
      <c r="B24" s="49"/>
      <c r="C24" s="25"/>
      <c r="D24" s="25"/>
      <c r="E24" s="26"/>
      <c r="F24" s="27"/>
      <c r="G24" s="2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>
      <c r="A25" s="6"/>
      <c r="B25" s="49"/>
      <c r="C25" s="25"/>
      <c r="D25" s="25"/>
      <c r="E25" s="26"/>
      <c r="F25" s="27"/>
      <c r="G25" s="27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>
      <c r="A26" s="6"/>
      <c r="B26" s="49"/>
      <c r="C26" s="28"/>
      <c r="D26" s="28"/>
      <c r="E26" s="27"/>
      <c r="F26" s="27"/>
      <c r="G26" s="27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>
      <c r="A27" s="6"/>
      <c r="B27" s="49"/>
      <c r="C27" s="28"/>
      <c r="D27" s="28"/>
      <c r="E27" s="27"/>
      <c r="F27" s="27"/>
      <c r="G27" s="27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>
      <c r="A28" s="6"/>
      <c r="B28" s="49"/>
      <c r="C28" s="30"/>
      <c r="D28" s="30"/>
      <c r="E28" s="35"/>
      <c r="F28" s="35"/>
      <c r="G28" s="2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>
      <c r="A29" s="6"/>
      <c r="B29" s="57"/>
      <c r="C29" s="58" t="s">
        <v>55</v>
      </c>
      <c r="E29" s="59"/>
      <c r="F29" s="60">
        <f>SUM(F23:F28)</f>
        <v>5</v>
      </c>
      <c r="G29" s="6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>
      <c r="A30" s="6"/>
      <c r="B30" s="45" t="s">
        <v>75</v>
      </c>
      <c r="C30" s="21" t="s">
        <v>76</v>
      </c>
      <c r="D30" s="21">
        <v>5.0</v>
      </c>
      <c r="E30" s="22">
        <v>0.6</v>
      </c>
      <c r="F30" s="22">
        <f t="shared" ref="F30:F38" si="3">D30*E30</f>
        <v>3</v>
      </c>
      <c r="G30" s="2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>
      <c r="A31" s="6"/>
      <c r="B31" s="49"/>
      <c r="C31" s="25" t="s">
        <v>77</v>
      </c>
      <c r="D31" s="25">
        <v>5.0</v>
      </c>
      <c r="E31" s="26">
        <v>0.6</v>
      </c>
      <c r="F31" s="27">
        <f t="shared" si="3"/>
        <v>3</v>
      </c>
      <c r="G31" s="27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>
      <c r="A32" s="6"/>
      <c r="B32" s="49"/>
      <c r="C32" s="25" t="s">
        <v>78</v>
      </c>
      <c r="D32" s="25">
        <v>5.0</v>
      </c>
      <c r="E32" s="26">
        <v>0.55</v>
      </c>
      <c r="F32" s="27">
        <f t="shared" si="3"/>
        <v>2.75</v>
      </c>
      <c r="G32" s="27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>
      <c r="A33" s="6"/>
      <c r="B33" s="49"/>
      <c r="C33" s="25" t="s">
        <v>79</v>
      </c>
      <c r="D33" s="25">
        <v>2.0</v>
      </c>
      <c r="E33" s="26">
        <v>1.19</v>
      </c>
      <c r="F33" s="27">
        <f t="shared" si="3"/>
        <v>2.38</v>
      </c>
      <c r="G33" s="27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>
      <c r="A34" s="6"/>
      <c r="B34" s="49"/>
      <c r="C34" s="25" t="s">
        <v>80</v>
      </c>
      <c r="D34" s="25">
        <v>5.0</v>
      </c>
      <c r="E34" s="26">
        <v>0.31</v>
      </c>
      <c r="F34" s="27">
        <f t="shared" si="3"/>
        <v>1.55</v>
      </c>
      <c r="G34" s="27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>
      <c r="A35" s="6"/>
      <c r="B35" s="49"/>
      <c r="C35" s="25" t="s">
        <v>81</v>
      </c>
      <c r="D35" s="25">
        <v>6.0</v>
      </c>
      <c r="E35" s="26">
        <v>0.58</v>
      </c>
      <c r="F35" s="27">
        <f t="shared" si="3"/>
        <v>3.48</v>
      </c>
      <c r="G35" s="27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>
      <c r="A36" s="6"/>
      <c r="B36" s="49"/>
      <c r="C36" s="25" t="s">
        <v>82</v>
      </c>
      <c r="D36" s="25">
        <v>3.0</v>
      </c>
      <c r="E36" s="26">
        <v>0.43</v>
      </c>
      <c r="F36" s="27">
        <f t="shared" si="3"/>
        <v>1.29</v>
      </c>
      <c r="G36" s="27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>
      <c r="A37" s="6"/>
      <c r="B37" s="49"/>
      <c r="C37" s="25" t="s">
        <v>83</v>
      </c>
      <c r="D37" s="25">
        <v>4.0</v>
      </c>
      <c r="E37" s="26">
        <v>13.39</v>
      </c>
      <c r="F37" s="27">
        <f t="shared" si="3"/>
        <v>53.56</v>
      </c>
      <c r="G37" s="2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>
      <c r="A38" s="6"/>
      <c r="B38" s="49"/>
      <c r="C38" s="25" t="s">
        <v>84</v>
      </c>
      <c r="D38" s="25">
        <v>5.0</v>
      </c>
      <c r="E38" s="26">
        <v>6.99</v>
      </c>
      <c r="F38" s="27">
        <f t="shared" si="3"/>
        <v>34.95</v>
      </c>
      <c r="G38" s="27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>
      <c r="A39" s="6"/>
      <c r="B39" s="49"/>
      <c r="C39" s="30"/>
      <c r="D39" s="30"/>
      <c r="E39" s="35"/>
      <c r="F39" s="35"/>
      <c r="G39" s="3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>
      <c r="A40" s="6"/>
      <c r="B40" s="57"/>
      <c r="C40" s="58" t="s">
        <v>55</v>
      </c>
      <c r="E40" s="59"/>
      <c r="F40" s="60">
        <f>SUM(F30:F39)</f>
        <v>105.96</v>
      </c>
      <c r="G40" s="62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>
      <c r="A41" s="6"/>
      <c r="B41" s="6"/>
      <c r="C41" s="67" t="s">
        <v>27</v>
      </c>
      <c r="D41" s="16"/>
      <c r="E41" s="17"/>
      <c r="F41" s="38">
        <f>SUM(F40,F22,F15)</f>
        <v>669.4</v>
      </c>
      <c r="G41" s="3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</row>
  </sheetData>
  <mergeCells count="15">
    <mergeCell ref="B9:B15"/>
    <mergeCell ref="B16:B22"/>
    <mergeCell ref="C22:E22"/>
    <mergeCell ref="B23:B29"/>
    <mergeCell ref="C29:E29"/>
    <mergeCell ref="B30:B40"/>
    <mergeCell ref="C40:E40"/>
    <mergeCell ref="C41:E41"/>
    <mergeCell ref="A2:B2"/>
    <mergeCell ref="A3:B3"/>
    <mergeCell ref="B7:G7"/>
    <mergeCell ref="I7:M7"/>
    <mergeCell ref="B8:C8"/>
    <mergeCell ref="I14:K14"/>
    <mergeCell ref="C15:E15"/>
  </mergeCells>
  <conditionalFormatting sqref="F4">
    <cfRule type="cellIs" dxfId="0" priority="1" operator="greaterThanOrEqual">
      <formula>0</formula>
    </cfRule>
  </conditionalFormatting>
  <conditionalFormatting sqref="F4">
    <cfRule type="cellIs" dxfId="1" priority="2" operator="lessThan">
      <formula>0</formula>
    </cfRule>
  </conditionalFormatting>
  <drawing r:id="rId1"/>
</worksheet>
</file>