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XPLANATION" sheetId="1" r:id="rId5"/>
    <sheet state="visible" name="Small event Cultural visit" sheetId="2" r:id="rId6"/>
    <sheet state="visible" name="Small event Sports - Canoe on t" sheetId="3" r:id="rId7"/>
    <sheet state="visible" name="Big event Cultural trip" sheetId="4" r:id="rId8"/>
    <sheet state="visible" name="Big event Lecture with receptio" sheetId="5" r:id="rId9"/>
  </sheets>
  <definedNames/>
  <calcPr/>
</workbook>
</file>

<file path=xl/sharedStrings.xml><?xml version="1.0" encoding="utf-8"?>
<sst xmlns="http://schemas.openxmlformats.org/spreadsheetml/2006/main" count="158" uniqueCount="79">
  <si>
    <t xml:space="preserve">GOOD PRACTICES: </t>
  </si>
  <si>
    <t>Are not subsidized:</t>
  </si>
  <si>
    <t>Activities that are not accessible or open to all;</t>
  </si>
  <si>
    <t>Specifically focused on membership recruitment;</t>
  </si>
  <si>
    <t>Printed promotional materials are not subsidized unless they are printed ecologically. If so, LOKO subsidizes the additional cost compared to non-ecological/sustainable options;</t>
  </si>
  <si>
    <t>Transportation for participants;</t>
  </si>
  <si>
    <t>Exception: for speakers/guides etc. this can be a useful thank you if that person adds real value to the event</t>
  </si>
  <si>
    <t>What is available in a lending service available to you (LOKO, KUL, City of Leuven, Alma (e.g.: glasses);</t>
  </si>
  <si>
    <t>Single-use items.</t>
  </si>
  <si>
    <t>The subsidy committee has a preference for:</t>
  </si>
  <si>
    <t>Sustainable events;</t>
  </si>
  <si>
    <t>Cheapest available option;</t>
  </si>
  <si>
    <t>Furnishings that are useful and can add value to the specific event;</t>
  </si>
  <si>
    <t>Taking into account how many participants there are;</t>
  </si>
  <si>
    <t>Digital advertising (instead of physical posters);</t>
  </si>
  <si>
    <t>In case of a reception: both alcoholic and non-alcoholic options are allowed.</t>
  </si>
  <si>
    <t>Name activity</t>
  </si>
  <si>
    <t>Visit museum Brussels</t>
  </si>
  <si>
    <t>Income</t>
  </si>
  <si>
    <t>Kind of activity</t>
  </si>
  <si>
    <t>Culture</t>
  </si>
  <si>
    <t>Expenses</t>
  </si>
  <si>
    <t>Net sum</t>
  </si>
  <si>
    <t>Description</t>
  </si>
  <si>
    <t>Amount</t>
  </si>
  <si>
    <t>Price</t>
  </si>
  <si>
    <t>Total</t>
  </si>
  <si>
    <t>Remark</t>
  </si>
  <si>
    <t>Remarks</t>
  </si>
  <si>
    <t>Tickets train: group</t>
  </si>
  <si>
    <t>voor 50 personen</t>
  </si>
  <si>
    <t>Subsidy LOKO: train</t>
  </si>
  <si>
    <t>Museum ticket price</t>
  </si>
  <si>
    <t>Participants price</t>
  </si>
  <si>
    <t>Snack: 'Luikse' Waffles Colruyt</t>
  </si>
  <si>
    <t>Caboe on the Dijle river</t>
  </si>
  <si>
    <t>Sports</t>
  </si>
  <si>
    <t>Price per person</t>
  </si>
  <si>
    <t>Subsidy LOKO</t>
  </si>
  <si>
    <t>Snack: Banana's Boni (Coruyt)</t>
  </si>
  <si>
    <t>Snack: Apples 6x Pink Lady (Colruyt)</t>
  </si>
  <si>
    <t>Drinks: orange juice 10x20cl(Colruyt)</t>
  </si>
  <si>
    <t>Drinks: apple juice 10x20cl(Colruyt)</t>
  </si>
  <si>
    <t>Cultural trip: four days</t>
  </si>
  <si>
    <t>Travel</t>
  </si>
  <si>
    <t>Travel costs</t>
  </si>
  <si>
    <t>Trip with JERA agency</t>
  </si>
  <si>
    <t>Subsidy LOKO: museum</t>
  </si>
  <si>
    <t>Subtotal</t>
  </si>
  <si>
    <t>Breakfast (departure)</t>
  </si>
  <si>
    <t xml:space="preserve">Croissants </t>
  </si>
  <si>
    <t>Visit Museum</t>
  </si>
  <si>
    <t>Lecture with reception</t>
  </si>
  <si>
    <t>Lecture/debate</t>
  </si>
  <si>
    <t>Lecture</t>
  </si>
  <si>
    <t>Gift for speakers: voucher bookstore</t>
  </si>
  <si>
    <t>Subsidy LOKO venue</t>
  </si>
  <si>
    <t>Water</t>
  </si>
  <si>
    <t>Subsidy LOKO online promo</t>
  </si>
  <si>
    <t>Subsidy LOKO gift speakers</t>
  </si>
  <si>
    <t>Rent LOKO material</t>
  </si>
  <si>
    <t>Deposit</t>
  </si>
  <si>
    <t>Rent venue</t>
  </si>
  <si>
    <t>Location</t>
  </si>
  <si>
    <t>Rent venua</t>
  </si>
  <si>
    <t>Rent LOKO materials</t>
  </si>
  <si>
    <t>Napkins</t>
  </si>
  <si>
    <t>Promo</t>
  </si>
  <si>
    <t>Online promo Facebook</t>
  </si>
  <si>
    <t>Reception</t>
  </si>
  <si>
    <t>Crisps paprika Colruyt</t>
  </si>
  <si>
    <t>Crisps zout Colruyt</t>
  </si>
  <si>
    <t>Pindas Colruyt</t>
  </si>
  <si>
    <t>Water - still - 5L Colruyt</t>
  </si>
  <si>
    <t>Water - sparkling - 1.5 L Colruyt</t>
  </si>
  <si>
    <t>Cola - 1.5 L  Colruyt</t>
  </si>
  <si>
    <t>Ice Tea - Peach  Colruyt</t>
  </si>
  <si>
    <t xml:space="preserve"> Stella Artois "bak"</t>
  </si>
  <si>
    <t>Cava - Gran Baron  Colruyt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</si>
</sst>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€-2]\ #,##0.00"/>
    <numFmt numFmtId="165" formatCode="&quot;€&quot;#,##0"/>
    <numFmt numFmtId="166" formatCode="&quot;€&quot;#,##0.00"/>
  </numFmts>
  <fonts count="10">
    <font>
      <sz val="10.0"/>
      <color rgb="FF000000"/>
      <name val="Arial"/>
      <scheme val="minor"/>
    </font>
    <font>
      <sz val="12.0"/>
      <color theme="1"/>
      <name val="Poppins"/>
    </font>
    <font>
      <color rgb="FF1A283A"/>
      <name val="Poppins"/>
    </font>
    <font>
      <sz val="11.0"/>
      <color theme="1"/>
      <name val="Poppins"/>
    </font>
    <font>
      <color theme="1"/>
      <name val="Poppins"/>
    </font>
    <font>
      <sz val="11.0"/>
      <color rgb="FFFFFFFF"/>
      <name val="Poppins"/>
    </font>
    <font>
      <sz val="11.0"/>
      <color theme="0"/>
      <name val="Poppins"/>
    </font>
    <font>
      <b/>
      <color theme="1"/>
      <name val="Poppins"/>
    </font>
    <font/>
    <font>
      <b/>
      <sz val="11.0"/>
      <color theme="1"/>
      <name val="Poppins"/>
    </font>
  </fonts>
  <fills count="6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EA9999"/>
        <bgColor rgb="FFEA9999"/>
      </patternFill>
    </fill>
    <fill>
      <patternFill patternType="solid">
        <fgColor rgb="FFB6D7A8"/>
        <bgColor rgb="FFB6D7A8"/>
      </patternFill>
    </fill>
    <fill>
      <patternFill patternType="solid">
        <fgColor rgb="FFF4CCCC"/>
        <bgColor rgb="FFF4CCCC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666666"/>
      </left>
      <top style="thin">
        <color rgb="FF666666"/>
      </top>
      <bottom style="thin">
        <color rgb="FF666666"/>
      </bottom>
    </border>
    <border>
      <top style="thin">
        <color rgb="FF666666"/>
      </top>
      <bottom style="thin">
        <color rgb="FF666666"/>
      </bottom>
    </border>
    <border>
      <right style="thin">
        <color rgb="FF666666"/>
      </right>
      <top style="thin">
        <color rgb="FF666666"/>
      </top>
      <bottom style="thin">
        <color rgb="FF666666"/>
      </bottom>
    </border>
    <border>
      <left style="thin">
        <color rgb="FF666666"/>
      </left>
      <right style="thin">
        <color rgb="FF666666"/>
      </right>
      <bottom style="thin">
        <color rgb="FF666666"/>
      </bottom>
    </border>
    <border>
      <right style="thin">
        <color rgb="FF666666"/>
      </right>
      <bottom style="thin">
        <color rgb="FF666666"/>
      </bottom>
    </border>
    <border>
      <left style="thin">
        <color rgb="FF666666"/>
      </left>
      <right style="thin">
        <color rgb="FF666666"/>
      </right>
      <top style="thin">
        <color rgb="FF666666"/>
      </top>
    </border>
    <border>
      <left style="thin">
        <color rgb="FF666666"/>
      </left>
      <right style="thin">
        <color rgb="FF666666"/>
      </right>
      <top style="thin">
        <color rgb="FF000000"/>
      </top>
    </border>
    <border>
      <left style="thin">
        <color rgb="FF666666"/>
      </left>
      <right style="thin">
        <color rgb="FF666666"/>
      </right>
    </border>
    <border>
      <left style="thin">
        <color rgb="FF666666"/>
      </left>
      <bottom style="thin">
        <color rgb="FF666666"/>
      </bottom>
    </border>
    <border>
      <bottom style="thin">
        <color rgb="FF666666"/>
      </bottom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</border>
    <border>
      <right style="thin">
        <color rgb="FF666666"/>
      </right>
    </border>
    <border>
      <left style="thin">
        <color rgb="FF666666"/>
      </left>
      <top style="thin">
        <color rgb="FF666666"/>
      </top>
    </border>
    <border>
      <left style="thin">
        <color rgb="FF666666"/>
      </left>
    </border>
  </borders>
  <cellStyleXfs count="1">
    <xf borderId="0" fillId="0" fontId="0" numFmtId="0" applyAlignment="1" applyFont="1"/>
  </cellStyleXfs>
  <cellXfs count="7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2" numFmtId="0" xfId="0" applyAlignment="1" applyFont="1">
      <alignment shrinkToFit="0" vertical="bottom" wrapText="0"/>
    </xf>
    <xf borderId="0" fillId="0" fontId="2" numFmtId="0" xfId="0" applyFont="1"/>
    <xf borderId="0" fillId="0" fontId="3" numFmtId="0" xfId="0" applyAlignment="1" applyFont="1">
      <alignment readingOrder="0"/>
    </xf>
    <xf borderId="0" fillId="0" fontId="3" numFmtId="0" xfId="0" applyFont="1"/>
    <xf borderId="0" fillId="0" fontId="4" numFmtId="0" xfId="0" applyFont="1"/>
    <xf borderId="1" fillId="2" fontId="5" numFmtId="0" xfId="0" applyAlignment="1" applyBorder="1" applyFill="1" applyFont="1">
      <alignment readingOrder="0"/>
    </xf>
    <xf borderId="2" fillId="2" fontId="6" numFmtId="0" xfId="0" applyAlignment="1" applyBorder="1" applyFont="1">
      <alignment readingOrder="0"/>
    </xf>
    <xf borderId="3" fillId="0" fontId="3" numFmtId="0" xfId="0" applyAlignment="1" applyBorder="1" applyFont="1">
      <alignment readingOrder="0"/>
    </xf>
    <xf borderId="1" fillId="0" fontId="4" numFmtId="164" xfId="0" applyBorder="1" applyFont="1" applyNumberFormat="1"/>
    <xf borderId="1" fillId="0" fontId="7" numFmtId="164" xfId="0" applyBorder="1" applyFont="1" applyNumberFormat="1"/>
    <xf borderId="0" fillId="0" fontId="3" numFmtId="0" xfId="0" applyAlignment="1" applyFont="1">
      <alignment horizontal="center" readingOrder="0"/>
    </xf>
    <xf borderId="4" fillId="3" fontId="3" numFmtId="0" xfId="0" applyAlignment="1" applyBorder="1" applyFill="1" applyFont="1">
      <alignment horizontal="center" vertical="bottom"/>
    </xf>
    <xf borderId="5" fillId="0" fontId="8" numFmtId="0" xfId="0" applyBorder="1" applyFont="1"/>
    <xf borderId="6" fillId="0" fontId="8" numFmtId="0" xfId="0" applyBorder="1" applyFont="1"/>
    <xf borderId="4" fillId="4" fontId="3" numFmtId="0" xfId="0" applyAlignment="1" applyBorder="1" applyFill="1" applyFont="1">
      <alignment horizontal="center" vertical="bottom"/>
    </xf>
    <xf borderId="7" fillId="3" fontId="3" numFmtId="0" xfId="0" applyAlignment="1" applyBorder="1" applyFont="1">
      <alignment vertical="bottom"/>
    </xf>
    <xf borderId="8" fillId="3" fontId="3" numFmtId="0" xfId="0" applyAlignment="1" applyBorder="1" applyFont="1">
      <alignment vertical="bottom"/>
    </xf>
    <xf borderId="7" fillId="4" fontId="3" numFmtId="0" xfId="0" applyAlignment="1" applyBorder="1" applyFont="1">
      <alignment horizontal="center" vertical="bottom"/>
    </xf>
    <xf borderId="8" fillId="4" fontId="3" numFmtId="0" xfId="0" applyAlignment="1" applyBorder="1" applyFont="1">
      <alignment horizontal="center" vertical="bottom"/>
    </xf>
    <xf borderId="8" fillId="4" fontId="3" numFmtId="0" xfId="0" applyAlignment="1" applyBorder="1" applyFont="1">
      <alignment horizontal="center" vertical="bottom"/>
    </xf>
    <xf borderId="9" fillId="0" fontId="3" numFmtId="0" xfId="0" applyAlignment="1" applyBorder="1" applyFont="1">
      <alignment readingOrder="0"/>
    </xf>
    <xf borderId="9" fillId="0" fontId="3" numFmtId="164" xfId="0" applyAlignment="1" applyBorder="1" applyFont="1" applyNumberFormat="1">
      <alignment readingOrder="0"/>
    </xf>
    <xf borderId="10" fillId="0" fontId="3" numFmtId="0" xfId="0" applyAlignment="1" applyBorder="1" applyFont="1">
      <alignment readingOrder="0"/>
    </xf>
    <xf borderId="9" fillId="0" fontId="3" numFmtId="164" xfId="0" applyBorder="1" applyFont="1" applyNumberFormat="1"/>
    <xf borderId="11" fillId="0" fontId="3" numFmtId="0" xfId="0" applyAlignment="1" applyBorder="1" applyFont="1">
      <alignment readingOrder="0"/>
    </xf>
    <xf borderId="11" fillId="0" fontId="3" numFmtId="164" xfId="0" applyAlignment="1" applyBorder="1" applyFont="1" applyNumberFormat="1">
      <alignment readingOrder="0"/>
    </xf>
    <xf borderId="11" fillId="0" fontId="3" numFmtId="164" xfId="0" applyBorder="1" applyFont="1" applyNumberFormat="1"/>
    <xf borderId="11" fillId="0" fontId="3" numFmtId="0" xfId="0" applyBorder="1" applyFont="1"/>
    <xf borderId="11" fillId="0" fontId="3" numFmtId="165" xfId="0" applyAlignment="1" applyBorder="1" applyFont="1" applyNumberFormat="1">
      <alignment readingOrder="0"/>
    </xf>
    <xf borderId="7" fillId="0" fontId="3" numFmtId="0" xfId="0" applyBorder="1" applyFont="1"/>
    <xf borderId="12" fillId="4" fontId="3" numFmtId="0" xfId="0" applyAlignment="1" applyBorder="1" applyFont="1">
      <alignment readingOrder="0"/>
    </xf>
    <xf borderId="13" fillId="0" fontId="8" numFmtId="0" xfId="0" applyBorder="1" applyFont="1"/>
    <xf borderId="8" fillId="0" fontId="8" numFmtId="0" xfId="0" applyBorder="1" applyFont="1"/>
    <xf borderId="7" fillId="4" fontId="9" numFmtId="164" xfId="0" applyBorder="1" applyFont="1" applyNumberFormat="1"/>
    <xf borderId="7" fillId="0" fontId="3" numFmtId="164" xfId="0" applyBorder="1" applyFont="1" applyNumberFormat="1"/>
    <xf borderId="12" fillId="3" fontId="3" numFmtId="0" xfId="0" applyAlignment="1" applyBorder="1" applyFont="1">
      <alignment readingOrder="0"/>
    </xf>
    <xf borderId="7" fillId="3" fontId="9" numFmtId="164" xfId="0" applyBorder="1" applyFont="1" applyNumberFormat="1"/>
    <xf borderId="14" fillId="3" fontId="9" numFmtId="164" xfId="0" applyBorder="1" applyFont="1" applyNumberFormat="1"/>
    <xf borderId="15" fillId="0" fontId="3" numFmtId="0" xfId="0" applyAlignment="1" applyBorder="1" applyFont="1">
      <alignment readingOrder="0"/>
    </xf>
    <xf borderId="1" fillId="0" fontId="4" numFmtId="165" xfId="0" applyBorder="1" applyFont="1" applyNumberFormat="1"/>
    <xf borderId="1" fillId="0" fontId="7" numFmtId="165" xfId="0" applyBorder="1" applyFont="1" applyNumberFormat="1"/>
    <xf borderId="4" fillId="4" fontId="3" numFmtId="0" xfId="0" applyAlignment="1" applyBorder="1" applyFont="1">
      <alignment horizontal="center" vertical="bottom"/>
    </xf>
    <xf borderId="12" fillId="3" fontId="3" numFmtId="0" xfId="0" applyAlignment="1" applyBorder="1" applyFont="1">
      <alignment horizontal="center" vertical="bottom"/>
    </xf>
    <xf borderId="8" fillId="3" fontId="3" numFmtId="0" xfId="0" applyAlignment="1" applyBorder="1" applyFont="1">
      <alignment horizontal="center" vertical="bottom"/>
    </xf>
    <xf borderId="16" fillId="3" fontId="3" numFmtId="0" xfId="0" applyAlignment="1" applyBorder="1" applyFont="1">
      <alignment readingOrder="0" textRotation="90"/>
    </xf>
    <xf borderId="16" fillId="0" fontId="3" numFmtId="164" xfId="0" applyBorder="1" applyFont="1" applyNumberFormat="1"/>
    <xf borderId="16" fillId="0" fontId="3" numFmtId="165" xfId="0" applyAlignment="1" applyBorder="1" applyFont="1" applyNumberFormat="1">
      <alignment readingOrder="0"/>
    </xf>
    <xf borderId="9" fillId="0" fontId="3" numFmtId="0" xfId="0" applyBorder="1" applyFont="1"/>
    <xf borderId="17" fillId="0" fontId="8" numFmtId="0" xfId="0" applyBorder="1" applyFont="1"/>
    <xf borderId="17" fillId="0" fontId="3" numFmtId="164" xfId="0" applyBorder="1" applyFont="1" applyNumberFormat="1"/>
    <xf borderId="17" fillId="0" fontId="3" numFmtId="165" xfId="0" applyBorder="1" applyFont="1" applyNumberFormat="1"/>
    <xf borderId="17" fillId="0" fontId="3" numFmtId="0" xfId="0" applyBorder="1" applyFont="1"/>
    <xf borderId="12" fillId="0" fontId="3" numFmtId="0" xfId="0" applyBorder="1" applyFont="1"/>
    <xf borderId="12" fillId="0" fontId="3" numFmtId="164" xfId="0" applyBorder="1" applyFont="1" applyNumberFormat="1"/>
    <xf borderId="7" fillId="4" fontId="9" numFmtId="165" xfId="0" applyBorder="1" applyFont="1" applyNumberFormat="1"/>
    <xf borderId="7" fillId="4" fontId="9" numFmtId="0" xfId="0" applyBorder="1" applyFont="1"/>
    <xf borderId="12" fillId="0" fontId="8" numFmtId="0" xfId="0" applyBorder="1" applyFont="1"/>
    <xf borderId="17" fillId="5" fontId="3" numFmtId="0" xfId="0" applyAlignment="1" applyBorder="1" applyFill="1" applyFont="1">
      <alignment readingOrder="0"/>
    </xf>
    <xf borderId="15" fillId="0" fontId="8" numFmtId="0" xfId="0" applyBorder="1" applyFont="1"/>
    <xf borderId="11" fillId="5" fontId="9" numFmtId="164" xfId="0" applyAlignment="1" applyBorder="1" applyFont="1" applyNumberFormat="1">
      <alignment readingOrder="0"/>
    </xf>
    <xf borderId="7" fillId="5" fontId="9" numFmtId="164" xfId="0" applyAlignment="1" applyBorder="1" applyFont="1" applyNumberFormat="1">
      <alignment readingOrder="0"/>
    </xf>
    <xf borderId="14" fillId="5" fontId="9" numFmtId="164" xfId="0" applyAlignment="1" applyBorder="1" applyFont="1" applyNumberFormat="1">
      <alignment readingOrder="0"/>
    </xf>
    <xf borderId="9" fillId="3" fontId="3" numFmtId="0" xfId="0" applyAlignment="1" applyBorder="1" applyFont="1">
      <alignment readingOrder="0" textRotation="90"/>
    </xf>
    <xf borderId="11" fillId="0" fontId="8" numFmtId="0" xfId="0" applyBorder="1" applyFont="1"/>
    <xf borderId="7" fillId="0" fontId="8" numFmtId="0" xfId="0" applyBorder="1" applyFont="1"/>
    <xf borderId="4" fillId="3" fontId="3" numFmtId="0" xfId="0" applyAlignment="1" applyBorder="1" applyFont="1">
      <alignment readingOrder="0" textRotation="90"/>
    </xf>
    <xf borderId="5" fillId="3" fontId="3" numFmtId="0" xfId="0" applyAlignment="1" applyBorder="1" applyFont="1">
      <alignment readingOrder="0"/>
    </xf>
    <xf borderId="1" fillId="0" fontId="4" numFmtId="166" xfId="0" applyBorder="1" applyFont="1" applyNumberFormat="1"/>
    <xf borderId="1" fillId="0" fontId="7" numFmtId="166" xfId="0" applyBorder="1" applyFont="1" applyNumberFormat="1"/>
    <xf borderId="16" fillId="0" fontId="3" numFmtId="166" xfId="0" applyAlignment="1" applyBorder="1" applyFont="1" applyNumberFormat="1">
      <alignment readingOrder="0"/>
    </xf>
    <xf borderId="7" fillId="4" fontId="9" numFmtId="166" xfId="0" applyBorder="1" applyFont="1" applyNumberFormat="1"/>
  </cellXfs>
  <cellStyles count="1">
    <cellStyle xfId="0" name="Normal" builtinId="0"/>
  </cellStyles>
  <dxfs count="2">
    <dxf>
      <font/>
      <fill>
        <patternFill patternType="solid">
          <fgColor rgb="FFD9EAD3"/>
          <bgColor rgb="FFD9EAD3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3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B4" s="4" t="s">
        <v>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B5" s="4" t="s">
        <v>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B6" s="4" t="s">
        <v>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B7" s="4" t="s">
        <v>5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B8" s="4" t="s">
        <v>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B9" s="4" t="s">
        <v>7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B10" s="4" t="s">
        <v>8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5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3" t="s">
        <v>9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B13" s="4" t="s">
        <v>10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B14" s="4" t="s">
        <v>11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B15" s="4" t="s">
        <v>12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B16" s="4" t="s">
        <v>13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B17" s="4" t="s">
        <v>14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B18" s="4" t="s">
        <v>15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7.38"/>
    <col customWidth="1" min="2" max="2" width="8.63"/>
    <col customWidth="1" min="3" max="3" width="30.75"/>
    <col customWidth="1" min="7" max="7" width="17.88"/>
    <col customWidth="1" min="9" max="9" width="35.88"/>
    <col customWidth="1" min="10" max="10" width="15.13"/>
  </cols>
  <sheetData>
    <row r="1">
      <c r="A1" s="6"/>
      <c r="B1" s="6"/>
      <c r="C1" s="6"/>
      <c r="D1" s="7"/>
      <c r="E1" s="7"/>
      <c r="F1" s="8"/>
      <c r="G1" s="8"/>
      <c r="H1" s="6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>
      <c r="A2" s="9" t="s">
        <v>16</v>
      </c>
      <c r="B2" s="10"/>
      <c r="C2" s="11" t="s">
        <v>17</v>
      </c>
      <c r="D2" s="7"/>
      <c r="E2" s="9" t="s">
        <v>18</v>
      </c>
      <c r="F2" s="12">
        <f>L13</f>
        <v>540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>
      <c r="A3" s="9" t="s">
        <v>19</v>
      </c>
      <c r="B3" s="10"/>
      <c r="C3" s="11" t="s">
        <v>20</v>
      </c>
      <c r="D3" s="7"/>
      <c r="E3" s="9" t="s">
        <v>21</v>
      </c>
      <c r="F3" s="12">
        <f>F32</f>
        <v>544.95</v>
      </c>
      <c r="I3" s="8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>
      <c r="A4" s="7"/>
      <c r="B4" s="7"/>
      <c r="C4" s="7"/>
      <c r="D4" s="7"/>
      <c r="E4" s="9" t="s">
        <v>22</v>
      </c>
      <c r="F4" s="13">
        <f>F2-F3</f>
        <v>-4.95</v>
      </c>
      <c r="I4" s="8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>
      <c r="A5" s="7"/>
      <c r="B5" s="7"/>
      <c r="C5" s="7"/>
      <c r="D5" s="14"/>
      <c r="E5" s="14"/>
      <c r="F5" s="14"/>
      <c r="G5" s="14"/>
      <c r="H5" s="14"/>
      <c r="I5" s="7"/>
      <c r="J5" s="6"/>
      <c r="K5" s="6"/>
      <c r="L5" s="6"/>
      <c r="M5" s="6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>
      <c r="A6" s="7"/>
      <c r="B6" s="7"/>
      <c r="C6" s="7"/>
      <c r="D6" s="14"/>
      <c r="E6" s="14"/>
      <c r="F6" s="14"/>
      <c r="G6" s="14"/>
      <c r="H6" s="14"/>
      <c r="I6" s="7"/>
      <c r="J6" s="6"/>
      <c r="K6" s="6"/>
      <c r="L6" s="6"/>
      <c r="M6" s="6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>
      <c r="A7" s="14"/>
      <c r="B7" s="14"/>
      <c r="C7" s="15" t="s">
        <v>21</v>
      </c>
      <c r="D7" s="16"/>
      <c r="E7" s="16"/>
      <c r="F7" s="16"/>
      <c r="G7" s="17"/>
      <c r="H7" s="7"/>
      <c r="I7" s="18" t="s">
        <v>18</v>
      </c>
      <c r="J7" s="16"/>
      <c r="K7" s="16"/>
      <c r="L7" s="16"/>
      <c r="M7" s="1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>
      <c r="A8" s="6"/>
      <c r="B8" s="6"/>
      <c r="C8" s="19" t="s">
        <v>23</v>
      </c>
      <c r="D8" s="20" t="s">
        <v>24</v>
      </c>
      <c r="E8" s="20" t="s">
        <v>25</v>
      </c>
      <c r="F8" s="20" t="s">
        <v>26</v>
      </c>
      <c r="G8" s="20" t="s">
        <v>27</v>
      </c>
      <c r="H8" s="7"/>
      <c r="I8" s="21" t="s">
        <v>23</v>
      </c>
      <c r="J8" s="22" t="s">
        <v>24</v>
      </c>
      <c r="K8" s="22" t="s">
        <v>25</v>
      </c>
      <c r="L8" s="22" t="s">
        <v>26</v>
      </c>
      <c r="M8" s="23" t="s">
        <v>28</v>
      </c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>
      <c r="A9" s="7"/>
      <c r="B9" s="7"/>
      <c r="C9" s="24" t="s">
        <v>29</v>
      </c>
      <c r="D9" s="24">
        <v>1.0</v>
      </c>
      <c r="E9" s="25">
        <v>290.0</v>
      </c>
      <c r="F9" s="25">
        <v>290.0</v>
      </c>
      <c r="G9" s="24" t="s">
        <v>30</v>
      </c>
      <c r="H9" s="7"/>
      <c r="I9" s="26" t="s">
        <v>31</v>
      </c>
      <c r="J9" s="24">
        <v>1.0</v>
      </c>
      <c r="K9" s="25">
        <v>290.0</v>
      </c>
      <c r="L9" s="27">
        <f t="shared" ref="L9:L10" si="1">J9*K9</f>
        <v>290</v>
      </c>
      <c r="M9" s="8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>
      <c r="A10" s="7"/>
      <c r="B10" s="7"/>
      <c r="C10" s="28" t="s">
        <v>32</v>
      </c>
      <c r="D10" s="28">
        <v>50.0</v>
      </c>
      <c r="E10" s="29">
        <v>5.0</v>
      </c>
      <c r="F10" s="30">
        <f>D10*E10</f>
        <v>250</v>
      </c>
      <c r="G10" s="31"/>
      <c r="H10" s="7"/>
      <c r="I10" s="28" t="s">
        <v>33</v>
      </c>
      <c r="J10" s="28">
        <v>50.0</v>
      </c>
      <c r="K10" s="32">
        <v>5.0</v>
      </c>
      <c r="L10" s="32">
        <f t="shared" si="1"/>
        <v>250</v>
      </c>
      <c r="M10" s="8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>
      <c r="A11" s="7"/>
      <c r="B11" s="7"/>
      <c r="C11" s="28" t="s">
        <v>34</v>
      </c>
      <c r="D11" s="28">
        <v>5.0</v>
      </c>
      <c r="E11" s="29">
        <v>0.99</v>
      </c>
      <c r="F11" s="29">
        <f>5*0.99</f>
        <v>4.95</v>
      </c>
      <c r="G11" s="31"/>
      <c r="H11" s="7"/>
      <c r="I11" s="31"/>
      <c r="J11" s="31"/>
      <c r="K11" s="31"/>
      <c r="L11" s="31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>
      <c r="A12" s="7"/>
      <c r="B12" s="7"/>
      <c r="C12" s="31"/>
      <c r="D12" s="31"/>
      <c r="E12" s="30"/>
      <c r="F12" s="30"/>
      <c r="G12" s="31"/>
      <c r="H12" s="7"/>
      <c r="I12" s="33"/>
      <c r="J12" s="33"/>
      <c r="K12" s="33"/>
      <c r="L12" s="33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>
      <c r="A13" s="7"/>
      <c r="B13" s="7"/>
      <c r="C13" s="31"/>
      <c r="D13" s="31"/>
      <c r="E13" s="30"/>
      <c r="F13" s="30"/>
      <c r="G13" s="31"/>
      <c r="H13" s="7"/>
      <c r="I13" s="34" t="s">
        <v>26</v>
      </c>
      <c r="J13" s="35"/>
      <c r="K13" s="36"/>
      <c r="L13" s="37">
        <f>SUM(L9:L12)</f>
        <v>540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>
      <c r="A14" s="7"/>
      <c r="B14" s="7"/>
      <c r="C14" s="31"/>
      <c r="D14" s="31"/>
      <c r="E14" s="30"/>
      <c r="F14" s="30"/>
      <c r="G14" s="31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>
      <c r="A15" s="7"/>
      <c r="B15" s="7"/>
      <c r="C15" s="31"/>
      <c r="D15" s="31"/>
      <c r="E15" s="30"/>
      <c r="F15" s="30"/>
      <c r="G15" s="31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>
      <c r="A16" s="7"/>
      <c r="B16" s="7"/>
      <c r="C16" s="31"/>
      <c r="D16" s="31"/>
      <c r="E16" s="30"/>
      <c r="F16" s="30"/>
      <c r="G16" s="31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>
      <c r="A17" s="7"/>
      <c r="B17" s="7"/>
      <c r="C17" s="31"/>
      <c r="D17" s="31"/>
      <c r="E17" s="30"/>
      <c r="F17" s="30"/>
      <c r="G17" s="31"/>
      <c r="H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>
      <c r="A18" s="7"/>
      <c r="B18" s="7"/>
      <c r="C18" s="31"/>
      <c r="D18" s="31"/>
      <c r="E18" s="30"/>
      <c r="F18" s="30"/>
      <c r="G18" s="31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>
      <c r="A19" s="7"/>
      <c r="B19" s="7"/>
      <c r="C19" s="31"/>
      <c r="D19" s="31"/>
      <c r="E19" s="30"/>
      <c r="F19" s="30"/>
      <c r="G19" s="3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>
      <c r="A20" s="7"/>
      <c r="B20" s="7"/>
      <c r="C20" s="31"/>
      <c r="D20" s="31"/>
      <c r="E20" s="30"/>
      <c r="F20" s="30"/>
      <c r="G20" s="31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>
      <c r="A21" s="7"/>
      <c r="B21" s="7"/>
      <c r="C21" s="31"/>
      <c r="D21" s="31"/>
      <c r="E21" s="30"/>
      <c r="F21" s="30"/>
      <c r="G21" s="3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>
      <c r="A22" s="7"/>
      <c r="B22" s="7"/>
      <c r="C22" s="31"/>
      <c r="D22" s="31"/>
      <c r="E22" s="30"/>
      <c r="F22" s="30"/>
      <c r="G22" s="3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>
      <c r="A23" s="7"/>
      <c r="B23" s="7"/>
      <c r="C23" s="31"/>
      <c r="D23" s="31"/>
      <c r="E23" s="30"/>
      <c r="F23" s="30"/>
      <c r="G23" s="31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>
      <c r="A24" s="7"/>
      <c r="B24" s="7"/>
      <c r="C24" s="31"/>
      <c r="D24" s="31"/>
      <c r="E24" s="30"/>
      <c r="F24" s="30"/>
      <c r="G24" s="3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>
      <c r="A25" s="7"/>
      <c r="B25" s="7"/>
      <c r="C25" s="31"/>
      <c r="D25" s="31"/>
      <c r="E25" s="30"/>
      <c r="F25" s="30"/>
      <c r="G25" s="3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>
      <c r="A26" s="7"/>
      <c r="B26" s="7"/>
      <c r="C26" s="31"/>
      <c r="D26" s="31"/>
      <c r="E26" s="30"/>
      <c r="F26" s="30"/>
      <c r="G26" s="3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>
      <c r="A27" s="7"/>
      <c r="B27" s="7"/>
      <c r="C27" s="31"/>
      <c r="D27" s="31"/>
      <c r="E27" s="30"/>
      <c r="F27" s="30"/>
      <c r="G27" s="3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>
      <c r="A28" s="7"/>
      <c r="B28" s="7"/>
      <c r="C28" s="31"/>
      <c r="D28" s="31"/>
      <c r="E28" s="30"/>
      <c r="F28" s="30"/>
      <c r="G28" s="31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>
      <c r="A29" s="7"/>
      <c r="B29" s="7"/>
      <c r="C29" s="31"/>
      <c r="D29" s="31"/>
      <c r="E29" s="30"/>
      <c r="F29" s="30"/>
      <c r="G29" s="31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>
      <c r="A30" s="7"/>
      <c r="B30" s="7"/>
      <c r="C30" s="31"/>
      <c r="D30" s="31"/>
      <c r="E30" s="30"/>
      <c r="F30" s="30"/>
      <c r="G30" s="31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>
      <c r="A31" s="7"/>
      <c r="B31" s="7"/>
      <c r="C31" s="33"/>
      <c r="D31" s="33"/>
      <c r="E31" s="38"/>
      <c r="F31" s="38"/>
      <c r="G31" s="33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>
      <c r="A32" s="7"/>
      <c r="B32" s="7"/>
      <c r="C32" s="39" t="s">
        <v>26</v>
      </c>
      <c r="D32" s="35"/>
      <c r="E32" s="36"/>
      <c r="F32" s="40">
        <f>SUM(F9:F31)</f>
        <v>544.95</v>
      </c>
      <c r="G32" s="41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  <row r="1002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</row>
    <row r="1003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</row>
  </sheetData>
  <mergeCells count="4">
    <mergeCell ref="C7:G7"/>
    <mergeCell ref="I7:M7"/>
    <mergeCell ref="I13:K13"/>
    <mergeCell ref="C32:E32"/>
  </mergeCells>
  <conditionalFormatting sqref="F4">
    <cfRule type="cellIs" dxfId="0" priority="1" operator="greaterThanOrEqual">
      <formula>0</formula>
    </cfRule>
  </conditionalFormatting>
  <conditionalFormatting sqref="F4">
    <cfRule type="cellIs" dxfId="1" priority="2" operator="lessThan">
      <formula>0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7.38"/>
    <col customWidth="1" min="2" max="2" width="8.63"/>
    <col customWidth="1" min="3" max="3" width="35.75"/>
    <col customWidth="1" min="7" max="7" width="17.88"/>
    <col customWidth="1" min="9" max="9" width="35.88"/>
    <col customWidth="1" min="10" max="10" width="15.13"/>
  </cols>
  <sheetData>
    <row r="1">
      <c r="A1" s="6"/>
      <c r="B1" s="6"/>
      <c r="C1" s="6"/>
      <c r="D1" s="7"/>
      <c r="E1" s="7"/>
      <c r="F1" s="8"/>
      <c r="G1" s="8"/>
      <c r="H1" s="6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>
      <c r="A2" s="9" t="s">
        <v>16</v>
      </c>
      <c r="B2" s="10"/>
      <c r="C2" s="11" t="s">
        <v>35</v>
      </c>
      <c r="D2" s="7"/>
      <c r="E2" s="9" t="s">
        <v>18</v>
      </c>
      <c r="F2" s="12">
        <f>L14</f>
        <v>375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>
      <c r="A3" s="9" t="s">
        <v>19</v>
      </c>
      <c r="B3" s="10"/>
      <c r="C3" s="11" t="s">
        <v>36</v>
      </c>
      <c r="D3" s="7"/>
      <c r="E3" s="9" t="s">
        <v>21</v>
      </c>
      <c r="F3" s="12">
        <f>F32</f>
        <v>401.95</v>
      </c>
      <c r="I3" s="8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>
      <c r="A4" s="7"/>
      <c r="B4" s="7"/>
      <c r="C4" s="7"/>
      <c r="D4" s="7"/>
      <c r="E4" s="9" t="s">
        <v>22</v>
      </c>
      <c r="F4" s="13">
        <f>F2-F3</f>
        <v>-26.95</v>
      </c>
      <c r="I4" s="8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>
      <c r="A5" s="7"/>
      <c r="B5" s="7"/>
      <c r="C5" s="7"/>
      <c r="D5" s="14"/>
      <c r="E5" s="14"/>
      <c r="F5" s="14"/>
      <c r="G5" s="14"/>
      <c r="H5" s="14"/>
      <c r="I5" s="7"/>
      <c r="J5" s="6"/>
      <c r="K5" s="6"/>
      <c r="L5" s="6"/>
      <c r="M5" s="6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>
      <c r="A6" s="7"/>
      <c r="B6" s="7"/>
      <c r="C6" s="7"/>
      <c r="D6" s="14"/>
      <c r="E6" s="14"/>
      <c r="F6" s="14"/>
      <c r="G6" s="14"/>
      <c r="H6" s="14"/>
      <c r="I6" s="7"/>
      <c r="J6" s="6"/>
      <c r="K6" s="6"/>
      <c r="L6" s="6"/>
      <c r="M6" s="6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>
      <c r="A7" s="14"/>
      <c r="B7" s="14"/>
      <c r="C7" s="15" t="s">
        <v>21</v>
      </c>
      <c r="D7" s="16"/>
      <c r="E7" s="16"/>
      <c r="F7" s="16"/>
      <c r="G7" s="17"/>
      <c r="H7" s="7"/>
      <c r="I7" s="18" t="s">
        <v>18</v>
      </c>
      <c r="J7" s="16"/>
      <c r="K7" s="16"/>
      <c r="L7" s="16"/>
      <c r="M7" s="1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>
      <c r="A8" s="6"/>
      <c r="B8" s="6"/>
      <c r="C8" s="19" t="s">
        <v>23</v>
      </c>
      <c r="D8" s="20" t="s">
        <v>24</v>
      </c>
      <c r="E8" s="20" t="s">
        <v>25</v>
      </c>
      <c r="F8" s="20" t="s">
        <v>26</v>
      </c>
      <c r="G8" s="20" t="s">
        <v>27</v>
      </c>
      <c r="H8" s="7"/>
      <c r="I8" s="21" t="s">
        <v>23</v>
      </c>
      <c r="J8" s="22" t="s">
        <v>24</v>
      </c>
      <c r="K8" s="22" t="s">
        <v>25</v>
      </c>
      <c r="L8" s="22" t="s">
        <v>26</v>
      </c>
      <c r="M8" s="23" t="s">
        <v>28</v>
      </c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>
      <c r="A9" s="7"/>
      <c r="B9" s="7"/>
      <c r="C9" s="24" t="s">
        <v>37</v>
      </c>
      <c r="D9" s="24">
        <v>25.0</v>
      </c>
      <c r="E9" s="25">
        <v>15.5</v>
      </c>
      <c r="F9" s="25">
        <f t="shared" ref="F9:F13" si="1">D9*E9</f>
        <v>387.5</v>
      </c>
      <c r="G9" s="24"/>
      <c r="H9" s="7"/>
      <c r="I9" s="26" t="s">
        <v>38</v>
      </c>
      <c r="J9" s="24">
        <v>25.0</v>
      </c>
      <c r="K9" s="25">
        <v>10.0</v>
      </c>
      <c r="L9" s="27">
        <f t="shared" ref="L9:L10" si="2">J9*K9</f>
        <v>250</v>
      </c>
      <c r="M9" s="8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>
      <c r="A10" s="7"/>
      <c r="B10" s="7"/>
      <c r="C10" s="28" t="s">
        <v>39</v>
      </c>
      <c r="D10" s="28">
        <v>2.0</v>
      </c>
      <c r="E10" s="29">
        <v>1.55</v>
      </c>
      <c r="F10" s="30">
        <f t="shared" si="1"/>
        <v>3.1</v>
      </c>
      <c r="G10" s="31"/>
      <c r="H10" s="7"/>
      <c r="I10" s="28" t="s">
        <v>33</v>
      </c>
      <c r="J10" s="42">
        <v>25.0</v>
      </c>
      <c r="K10" s="32">
        <v>5.0</v>
      </c>
      <c r="L10" s="32">
        <f t="shared" si="2"/>
        <v>125</v>
      </c>
      <c r="M10" s="8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>
      <c r="A11" s="7"/>
      <c r="B11" s="7"/>
      <c r="C11" s="28" t="s">
        <v>40</v>
      </c>
      <c r="D11" s="28">
        <v>2.0</v>
      </c>
      <c r="E11" s="29">
        <v>2.79</v>
      </c>
      <c r="F11" s="29">
        <f t="shared" si="1"/>
        <v>5.58</v>
      </c>
      <c r="G11" s="31"/>
      <c r="H11" s="7"/>
      <c r="I11" s="28"/>
      <c r="J11" s="28"/>
      <c r="K11" s="32"/>
      <c r="L11" s="28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>
      <c r="A12" s="7"/>
      <c r="B12" s="7"/>
      <c r="C12" s="28" t="s">
        <v>41</v>
      </c>
      <c r="D12" s="28">
        <v>1.0</v>
      </c>
      <c r="E12" s="29">
        <v>1.79</v>
      </c>
      <c r="F12" s="30">
        <f t="shared" si="1"/>
        <v>1.79</v>
      </c>
      <c r="G12" s="31"/>
      <c r="H12" s="7"/>
      <c r="I12" s="31"/>
      <c r="J12" s="31"/>
      <c r="K12" s="31"/>
      <c r="L12" s="31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>
      <c r="A13" s="7"/>
      <c r="B13" s="7"/>
      <c r="C13" s="28" t="s">
        <v>42</v>
      </c>
      <c r="D13" s="28">
        <v>2.0</v>
      </c>
      <c r="E13" s="29">
        <v>1.99</v>
      </c>
      <c r="F13" s="30">
        <f t="shared" si="1"/>
        <v>3.98</v>
      </c>
      <c r="G13" s="31"/>
      <c r="H13" s="7"/>
      <c r="I13" s="33"/>
      <c r="J13" s="33"/>
      <c r="K13" s="33"/>
      <c r="L13" s="33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>
      <c r="A14" s="7"/>
      <c r="B14" s="7"/>
      <c r="C14" s="31"/>
      <c r="D14" s="31"/>
      <c r="E14" s="30"/>
      <c r="F14" s="30"/>
      <c r="G14" s="31"/>
      <c r="H14" s="7"/>
      <c r="I14" s="34" t="s">
        <v>26</v>
      </c>
      <c r="J14" s="35"/>
      <c r="K14" s="36"/>
      <c r="L14" s="37">
        <f>SUM(L9:L13)</f>
        <v>375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>
      <c r="A15" s="7"/>
      <c r="B15" s="7"/>
      <c r="C15" s="31"/>
      <c r="D15" s="31"/>
      <c r="E15" s="30"/>
      <c r="F15" s="30"/>
      <c r="G15" s="31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>
      <c r="A16" s="7"/>
      <c r="B16" s="7"/>
      <c r="C16" s="31"/>
      <c r="D16" s="31"/>
      <c r="E16" s="30"/>
      <c r="F16" s="30"/>
      <c r="G16" s="31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>
      <c r="A17" s="7"/>
      <c r="B17" s="7"/>
      <c r="C17" s="31"/>
      <c r="D17" s="31"/>
      <c r="E17" s="30"/>
      <c r="F17" s="30"/>
      <c r="G17" s="31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>
      <c r="A18" s="7"/>
      <c r="B18" s="7"/>
      <c r="C18" s="31"/>
      <c r="D18" s="31"/>
      <c r="E18" s="30"/>
      <c r="F18" s="30"/>
      <c r="G18" s="31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>
      <c r="A19" s="7"/>
      <c r="B19" s="7"/>
      <c r="C19" s="31"/>
      <c r="D19" s="31"/>
      <c r="E19" s="30"/>
      <c r="F19" s="30"/>
      <c r="G19" s="31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>
      <c r="A20" s="7"/>
      <c r="B20" s="7"/>
      <c r="C20" s="31"/>
      <c r="D20" s="31"/>
      <c r="E20" s="30"/>
      <c r="F20" s="30"/>
      <c r="G20" s="31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>
      <c r="A21" s="7"/>
      <c r="B21" s="7"/>
      <c r="C21" s="31"/>
      <c r="D21" s="31"/>
      <c r="E21" s="30"/>
      <c r="F21" s="30"/>
      <c r="G21" s="31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>
      <c r="A22" s="7"/>
      <c r="B22" s="7"/>
      <c r="C22" s="31"/>
      <c r="D22" s="31"/>
      <c r="E22" s="30"/>
      <c r="F22" s="30"/>
      <c r="G22" s="31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>
      <c r="A23" s="7"/>
      <c r="B23" s="7"/>
      <c r="C23" s="31"/>
      <c r="D23" s="31"/>
      <c r="E23" s="30"/>
      <c r="F23" s="30"/>
      <c r="G23" s="31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>
      <c r="A24" s="7"/>
      <c r="B24" s="7"/>
      <c r="C24" s="31"/>
      <c r="D24" s="31"/>
      <c r="E24" s="30"/>
      <c r="F24" s="30"/>
      <c r="G24" s="31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>
      <c r="A25" s="7"/>
      <c r="B25" s="7"/>
      <c r="C25" s="31"/>
      <c r="D25" s="31"/>
      <c r="E25" s="30"/>
      <c r="F25" s="30"/>
      <c r="G25" s="31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>
      <c r="A26" s="7"/>
      <c r="B26" s="7"/>
      <c r="C26" s="31"/>
      <c r="D26" s="31"/>
      <c r="E26" s="30"/>
      <c r="F26" s="30"/>
      <c r="G26" s="31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>
      <c r="A27" s="7"/>
      <c r="B27" s="7"/>
      <c r="C27" s="31"/>
      <c r="D27" s="31"/>
      <c r="E27" s="30"/>
      <c r="F27" s="30"/>
      <c r="G27" s="31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>
      <c r="A28" s="7"/>
      <c r="B28" s="7"/>
      <c r="C28" s="31"/>
      <c r="D28" s="31"/>
      <c r="E28" s="30"/>
      <c r="F28" s="30"/>
      <c r="G28" s="31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>
      <c r="A29" s="7"/>
      <c r="B29" s="7"/>
      <c r="C29" s="31"/>
      <c r="D29" s="31"/>
      <c r="E29" s="30"/>
      <c r="F29" s="30"/>
      <c r="G29" s="31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>
      <c r="A30" s="7"/>
      <c r="B30" s="7"/>
      <c r="C30" s="31"/>
      <c r="D30" s="31"/>
      <c r="E30" s="30"/>
      <c r="F30" s="30"/>
      <c r="G30" s="31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>
      <c r="A31" s="7"/>
      <c r="B31" s="7"/>
      <c r="C31" s="33"/>
      <c r="D31" s="33"/>
      <c r="E31" s="38"/>
      <c r="F31" s="38"/>
      <c r="G31" s="33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>
      <c r="A32" s="7"/>
      <c r="B32" s="7"/>
      <c r="C32" s="39" t="s">
        <v>26</v>
      </c>
      <c r="D32" s="35"/>
      <c r="E32" s="36"/>
      <c r="F32" s="40">
        <f>SUM(F9:F31)</f>
        <v>401.95</v>
      </c>
      <c r="G32" s="41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  <row r="1002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</row>
    <row r="1003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</row>
  </sheetData>
  <mergeCells count="4">
    <mergeCell ref="C7:G7"/>
    <mergeCell ref="I7:M7"/>
    <mergeCell ref="I14:K14"/>
    <mergeCell ref="C32:E32"/>
  </mergeCells>
  <conditionalFormatting sqref="F4">
    <cfRule type="cellIs" dxfId="0" priority="1" operator="greaterThanOrEqual">
      <formula>0</formula>
    </cfRule>
  </conditionalFormatting>
  <conditionalFormatting sqref="F4">
    <cfRule type="cellIs" dxfId="1" priority="2" operator="lessThan">
      <formula>0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4.13"/>
    <col customWidth="1" min="2" max="2" width="5.25"/>
    <col customWidth="1" min="3" max="3" width="34.0"/>
    <col customWidth="1" min="7" max="7" width="29.63"/>
    <col customWidth="1" min="9" max="9" width="35.38"/>
    <col customWidth="1" min="10" max="10" width="15.13"/>
    <col customWidth="1" min="13" max="13" width="18.75"/>
  </cols>
  <sheetData>
    <row r="1">
      <c r="A1" s="6"/>
      <c r="B1" s="6"/>
      <c r="C1" s="6"/>
      <c r="D1" s="7"/>
      <c r="E1" s="7"/>
      <c r="F1" s="8"/>
      <c r="G1" s="8"/>
      <c r="H1" s="6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>
      <c r="A2" s="9" t="s">
        <v>16</v>
      </c>
      <c r="B2" s="10"/>
      <c r="C2" s="11" t="s">
        <v>43</v>
      </c>
      <c r="D2" s="7"/>
      <c r="E2" s="9" t="s">
        <v>18</v>
      </c>
      <c r="F2" s="43">
        <f>L14</f>
        <v>9620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>
      <c r="A3" s="9" t="s">
        <v>19</v>
      </c>
      <c r="B3" s="10"/>
      <c r="C3" s="11" t="s">
        <v>44</v>
      </c>
      <c r="D3" s="7"/>
      <c r="E3" s="9" t="s">
        <v>21</v>
      </c>
      <c r="F3" s="12">
        <f>F30</f>
        <v>12307.35</v>
      </c>
      <c r="I3" s="8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>
      <c r="A4" s="7"/>
      <c r="B4" s="7"/>
      <c r="C4" s="7"/>
      <c r="D4" s="7"/>
      <c r="E4" s="9" t="s">
        <v>22</v>
      </c>
      <c r="F4" s="44">
        <f>F2-F3</f>
        <v>-2687.35</v>
      </c>
      <c r="I4" s="8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>
      <c r="A5" s="7"/>
      <c r="B5" s="7"/>
      <c r="C5" s="7"/>
      <c r="D5" s="14"/>
      <c r="E5" s="14"/>
      <c r="F5" s="14"/>
      <c r="G5" s="14"/>
      <c r="H5" s="14"/>
      <c r="I5" s="7"/>
      <c r="J5" s="6"/>
      <c r="K5" s="6"/>
      <c r="L5" s="6"/>
      <c r="M5" s="6"/>
      <c r="N5" s="6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>
      <c r="A6" s="7"/>
      <c r="B6" s="7"/>
      <c r="C6" s="7"/>
      <c r="D6" s="14"/>
      <c r="E6" s="14"/>
      <c r="F6" s="14"/>
      <c r="G6" s="14"/>
      <c r="H6" s="14"/>
      <c r="I6" s="7"/>
      <c r="J6" s="6"/>
      <c r="K6" s="6"/>
      <c r="L6" s="6"/>
      <c r="M6" s="6"/>
      <c r="N6" s="6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>
      <c r="A7" s="14"/>
      <c r="B7" s="15" t="s">
        <v>21</v>
      </c>
      <c r="C7" s="16"/>
      <c r="D7" s="16"/>
      <c r="E7" s="16"/>
      <c r="F7" s="16"/>
      <c r="G7" s="17"/>
      <c r="H7" s="7"/>
      <c r="I7" s="45" t="s">
        <v>18</v>
      </c>
      <c r="J7" s="16"/>
      <c r="K7" s="16"/>
      <c r="L7" s="16"/>
      <c r="M7" s="17"/>
      <c r="N7" s="8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>
      <c r="A8" s="6"/>
      <c r="B8" s="46" t="s">
        <v>23</v>
      </c>
      <c r="C8" s="36"/>
      <c r="D8" s="47" t="s">
        <v>24</v>
      </c>
      <c r="E8" s="47" t="s">
        <v>25</v>
      </c>
      <c r="F8" s="47" t="s">
        <v>26</v>
      </c>
      <c r="G8" s="47" t="s">
        <v>28</v>
      </c>
      <c r="H8" s="7"/>
      <c r="I8" s="21" t="s">
        <v>23</v>
      </c>
      <c r="J8" s="22" t="s">
        <v>24</v>
      </c>
      <c r="K8" s="22" t="s">
        <v>25</v>
      </c>
      <c r="L8" s="22" t="s">
        <v>26</v>
      </c>
      <c r="M8" s="22" t="s">
        <v>28</v>
      </c>
      <c r="N8" s="8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>
      <c r="A9" s="7"/>
      <c r="B9" s="48" t="s">
        <v>45</v>
      </c>
      <c r="C9" s="24" t="s">
        <v>46</v>
      </c>
      <c r="D9" s="24">
        <v>52.0</v>
      </c>
      <c r="E9" s="25">
        <v>225.0</v>
      </c>
      <c r="F9" s="49">
        <f>E9*D9</f>
        <v>11700</v>
      </c>
      <c r="G9" s="27"/>
      <c r="H9" s="7"/>
      <c r="I9" s="24" t="s">
        <v>47</v>
      </c>
      <c r="J9" s="24">
        <v>52.0</v>
      </c>
      <c r="K9" s="32">
        <v>10.0</v>
      </c>
      <c r="L9" s="50">
        <f>K9*J9</f>
        <v>520</v>
      </c>
      <c r="M9" s="51"/>
      <c r="N9" s="8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>
      <c r="A10" s="7"/>
      <c r="B10" s="52"/>
      <c r="C10" s="31"/>
      <c r="D10" s="31"/>
      <c r="E10" s="30"/>
      <c r="F10" s="53"/>
      <c r="G10" s="30"/>
      <c r="H10" s="7"/>
      <c r="I10" s="28" t="s">
        <v>33</v>
      </c>
      <c r="J10" s="28">
        <v>52.0</v>
      </c>
      <c r="K10" s="32">
        <v>175.0</v>
      </c>
      <c r="L10" s="54">
        <f>J10*K10</f>
        <v>9100</v>
      </c>
      <c r="M10" s="31"/>
      <c r="N10" s="8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>
      <c r="A11" s="7"/>
      <c r="B11" s="52"/>
      <c r="C11" s="31"/>
      <c r="D11" s="31"/>
      <c r="E11" s="30"/>
      <c r="F11" s="53"/>
      <c r="G11" s="30"/>
      <c r="H11" s="7"/>
      <c r="I11" s="28"/>
      <c r="J11" s="28"/>
      <c r="K11" s="32"/>
      <c r="L11" s="55"/>
      <c r="M11" s="31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>
      <c r="A12" s="7"/>
      <c r="B12" s="52"/>
      <c r="C12" s="31"/>
      <c r="D12" s="31"/>
      <c r="E12" s="30"/>
      <c r="F12" s="53"/>
      <c r="G12" s="30"/>
      <c r="H12" s="7"/>
      <c r="I12" s="31"/>
      <c r="J12" s="31"/>
      <c r="K12" s="31"/>
      <c r="L12" s="55"/>
      <c r="M12" s="31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>
      <c r="A13" s="7"/>
      <c r="B13" s="52"/>
      <c r="C13" s="31"/>
      <c r="D13" s="31"/>
      <c r="E13" s="30"/>
      <c r="F13" s="53"/>
      <c r="G13" s="30"/>
      <c r="H13" s="7"/>
      <c r="I13" s="33"/>
      <c r="J13" s="33"/>
      <c r="K13" s="33"/>
      <c r="L13" s="56"/>
      <c r="M13" s="33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>
      <c r="A14" s="7"/>
      <c r="B14" s="52"/>
      <c r="C14" s="33"/>
      <c r="D14" s="33"/>
      <c r="E14" s="38"/>
      <c r="F14" s="57"/>
      <c r="G14" s="38"/>
      <c r="H14" s="7"/>
      <c r="I14" s="34" t="s">
        <v>26</v>
      </c>
      <c r="J14" s="35"/>
      <c r="K14" s="36"/>
      <c r="L14" s="58">
        <f>SUM(L9:L13)</f>
        <v>9620</v>
      </c>
      <c r="M14" s="59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>
      <c r="A15" s="7"/>
      <c r="B15" s="60"/>
      <c r="C15" s="61" t="s">
        <v>48</v>
      </c>
      <c r="E15" s="62"/>
      <c r="F15" s="63">
        <f>SUM(F9:F14)</f>
        <v>11700</v>
      </c>
      <c r="G15" s="64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>
      <c r="A16" s="7"/>
      <c r="B16" s="48" t="s">
        <v>49</v>
      </c>
      <c r="C16" s="24" t="s">
        <v>50</v>
      </c>
      <c r="D16" s="24">
        <v>52.0</v>
      </c>
      <c r="E16" s="25">
        <v>1.5</v>
      </c>
      <c r="F16" s="27">
        <f t="shared" ref="F16:F18" si="1">D16*E16</f>
        <v>78</v>
      </c>
      <c r="G16" s="30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>
      <c r="A17" s="7"/>
      <c r="B17" s="52"/>
      <c r="C17" s="28" t="s">
        <v>41</v>
      </c>
      <c r="D17" s="28">
        <v>3.0</v>
      </c>
      <c r="E17" s="29">
        <v>1.79</v>
      </c>
      <c r="F17" s="30">
        <f t="shared" si="1"/>
        <v>5.37</v>
      </c>
      <c r="G17" s="30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>
      <c r="A18" s="7"/>
      <c r="B18" s="52"/>
      <c r="C18" s="28" t="s">
        <v>42</v>
      </c>
      <c r="D18" s="28">
        <v>2.0</v>
      </c>
      <c r="E18" s="29">
        <v>1.99</v>
      </c>
      <c r="F18" s="30">
        <f t="shared" si="1"/>
        <v>3.98</v>
      </c>
      <c r="G18" s="30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>
      <c r="A19" s="7"/>
      <c r="B19" s="52"/>
      <c r="C19" s="31"/>
      <c r="D19" s="31"/>
      <c r="E19" s="30"/>
      <c r="F19" s="30"/>
      <c r="G19" s="30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>
      <c r="A20" s="7"/>
      <c r="B20" s="52"/>
      <c r="C20" s="31"/>
      <c r="D20" s="31"/>
      <c r="E20" s="30"/>
      <c r="F20" s="30"/>
      <c r="G20" s="30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>
      <c r="A21" s="7"/>
      <c r="B21" s="52"/>
      <c r="C21" s="33"/>
      <c r="D21" s="33"/>
      <c r="E21" s="38"/>
      <c r="F21" s="38"/>
      <c r="G21" s="30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>
      <c r="A22" s="7"/>
      <c r="B22" s="60"/>
      <c r="C22" s="61" t="s">
        <v>48</v>
      </c>
      <c r="E22" s="62"/>
      <c r="F22" s="63">
        <f>SUM(F16:F21)</f>
        <v>87.35</v>
      </c>
      <c r="G22" s="65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>
      <c r="A23" s="7"/>
      <c r="B23" s="66" t="s">
        <v>51</v>
      </c>
      <c r="C23" s="24" t="s">
        <v>18</v>
      </c>
      <c r="D23" s="24">
        <v>52.0</v>
      </c>
      <c r="E23" s="25">
        <v>10.0</v>
      </c>
      <c r="F23" s="27">
        <f>D23*E23</f>
        <v>520</v>
      </c>
      <c r="G23" s="30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>
      <c r="A24" s="7"/>
      <c r="B24" s="67"/>
      <c r="C24" s="31"/>
      <c r="D24" s="31"/>
      <c r="E24" s="30"/>
      <c r="F24" s="30"/>
      <c r="G24" s="30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>
      <c r="A25" s="7"/>
      <c r="B25" s="67"/>
      <c r="C25" s="31"/>
      <c r="D25" s="31"/>
      <c r="E25" s="30"/>
      <c r="F25" s="30"/>
      <c r="G25" s="3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>
      <c r="A26" s="7"/>
      <c r="B26" s="67"/>
      <c r="C26" s="31"/>
      <c r="D26" s="31"/>
      <c r="E26" s="30"/>
      <c r="F26" s="30"/>
      <c r="G26" s="30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>
      <c r="A27" s="7"/>
      <c r="B27" s="67"/>
      <c r="C27" s="31"/>
      <c r="D27" s="31"/>
      <c r="E27" s="30"/>
      <c r="F27" s="30"/>
      <c r="G27" s="30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>
      <c r="A28" s="7"/>
      <c r="B28" s="67"/>
      <c r="C28" s="33"/>
      <c r="D28" s="33"/>
      <c r="E28" s="38"/>
      <c r="F28" s="38"/>
      <c r="G28" s="30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>
      <c r="A29" s="7"/>
      <c r="B29" s="68"/>
      <c r="C29" s="61" t="s">
        <v>48</v>
      </c>
      <c r="E29" s="62"/>
      <c r="F29" s="63">
        <f>SUM(F23:F28)</f>
        <v>520</v>
      </c>
      <c r="G29" s="65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>
      <c r="A30" s="7"/>
      <c r="B30" s="69"/>
      <c r="C30" s="70" t="s">
        <v>26</v>
      </c>
      <c r="D30" s="16"/>
      <c r="E30" s="17"/>
      <c r="F30" s="41">
        <f>SUM(F29,F22,F15)</f>
        <v>12307.35</v>
      </c>
      <c r="G30" s="41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>
      <c r="A31" s="7"/>
      <c r="B31" s="7"/>
      <c r="C31" s="7"/>
      <c r="D31" s="7"/>
      <c r="E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</row>
    <row r="1001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</row>
  </sheetData>
  <mergeCells count="11">
    <mergeCell ref="B16:B22"/>
    <mergeCell ref="B23:B29"/>
    <mergeCell ref="C29:E29"/>
    <mergeCell ref="C30:E30"/>
    <mergeCell ref="B7:G7"/>
    <mergeCell ref="I7:M7"/>
    <mergeCell ref="B8:C8"/>
    <mergeCell ref="B9:B15"/>
    <mergeCell ref="I14:K14"/>
    <mergeCell ref="C15:E15"/>
    <mergeCell ref="C22:E22"/>
  </mergeCells>
  <conditionalFormatting sqref="F4">
    <cfRule type="cellIs" dxfId="0" priority="1" operator="greaterThanOrEqual">
      <formula>0</formula>
    </cfRule>
  </conditionalFormatting>
  <conditionalFormatting sqref="F4">
    <cfRule type="cellIs" dxfId="1" priority="2" operator="lessThan">
      <formula>0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4.13"/>
    <col customWidth="1" min="2" max="2" width="5.25"/>
    <col customWidth="1" min="3" max="3" width="35.88"/>
    <col customWidth="1" min="7" max="7" width="29.63"/>
    <col customWidth="1" min="9" max="9" width="38.38"/>
    <col customWidth="1" min="10" max="10" width="15.13"/>
    <col customWidth="1" min="13" max="13" width="18.75"/>
  </cols>
  <sheetData>
    <row r="1">
      <c r="A1" s="6"/>
      <c r="B1" s="6"/>
      <c r="C1" s="6"/>
      <c r="D1" s="7"/>
      <c r="E1" s="7"/>
      <c r="F1" s="8"/>
      <c r="G1" s="8"/>
      <c r="H1" s="6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>
      <c r="A2" s="9" t="s">
        <v>16</v>
      </c>
      <c r="B2" s="10"/>
      <c r="C2" s="11" t="s">
        <v>52</v>
      </c>
      <c r="D2" s="7"/>
      <c r="E2" s="9" t="s">
        <v>18</v>
      </c>
      <c r="F2" s="71">
        <f>L14</f>
        <v>665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>
      <c r="A3" s="9" t="s">
        <v>19</v>
      </c>
      <c r="B3" s="10"/>
      <c r="C3" s="11" t="s">
        <v>53</v>
      </c>
      <c r="D3" s="7"/>
      <c r="E3" s="9" t="s">
        <v>21</v>
      </c>
      <c r="F3" s="12">
        <f>F41</f>
        <v>669.4</v>
      </c>
      <c r="I3" s="8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>
      <c r="A4" s="7"/>
      <c r="B4" s="7"/>
      <c r="C4" s="7"/>
      <c r="D4" s="7"/>
      <c r="E4" s="9" t="s">
        <v>22</v>
      </c>
      <c r="F4" s="72">
        <f>F2-F3</f>
        <v>-4.4</v>
      </c>
      <c r="I4" s="8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>
      <c r="A5" s="7"/>
      <c r="B5" s="7"/>
      <c r="C5" s="7"/>
      <c r="D5" s="14"/>
      <c r="E5" s="14"/>
      <c r="F5" s="14"/>
      <c r="G5" s="14"/>
      <c r="H5" s="14"/>
      <c r="I5" s="7"/>
      <c r="J5" s="6"/>
      <c r="K5" s="6"/>
      <c r="L5" s="6"/>
      <c r="M5" s="6"/>
      <c r="N5" s="6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>
      <c r="A6" s="7"/>
      <c r="B6" s="7"/>
      <c r="C6" s="7"/>
      <c r="D6" s="14"/>
      <c r="E6" s="14"/>
      <c r="F6" s="14"/>
      <c r="G6" s="14"/>
      <c r="H6" s="14"/>
      <c r="I6" s="7"/>
      <c r="J6" s="6"/>
      <c r="K6" s="6"/>
      <c r="L6" s="6"/>
      <c r="M6" s="6"/>
      <c r="N6" s="6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>
      <c r="A7" s="14"/>
      <c r="B7" s="15" t="s">
        <v>21</v>
      </c>
      <c r="C7" s="16"/>
      <c r="D7" s="16"/>
      <c r="E7" s="16"/>
      <c r="F7" s="16"/>
      <c r="G7" s="17"/>
      <c r="H7" s="7"/>
      <c r="I7" s="45" t="s">
        <v>18</v>
      </c>
      <c r="J7" s="16"/>
      <c r="K7" s="16"/>
      <c r="L7" s="16"/>
      <c r="M7" s="17"/>
      <c r="N7" s="8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>
      <c r="A8" s="6"/>
      <c r="B8" s="46" t="s">
        <v>23</v>
      </c>
      <c r="C8" s="36"/>
      <c r="D8" s="47" t="s">
        <v>24</v>
      </c>
      <c r="E8" s="47" t="s">
        <v>25</v>
      </c>
      <c r="F8" s="47" t="s">
        <v>26</v>
      </c>
      <c r="G8" s="47" t="s">
        <v>28</v>
      </c>
      <c r="H8" s="7"/>
      <c r="I8" s="21" t="s">
        <v>23</v>
      </c>
      <c r="J8" s="22" t="s">
        <v>24</v>
      </c>
      <c r="K8" s="22" t="s">
        <v>25</v>
      </c>
      <c r="L8" s="22" t="s">
        <v>26</v>
      </c>
      <c r="M8" s="22" t="s">
        <v>28</v>
      </c>
      <c r="N8" s="8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>
      <c r="A9" s="7"/>
      <c r="B9" s="48" t="s">
        <v>54</v>
      </c>
      <c r="C9" s="24" t="s">
        <v>55</v>
      </c>
      <c r="D9" s="24">
        <v>3.0</v>
      </c>
      <c r="E9" s="25">
        <v>20.0</v>
      </c>
      <c r="F9" s="49">
        <f t="shared" ref="F9:F10" si="1">E9*D9</f>
        <v>60</v>
      </c>
      <c r="G9" s="27"/>
      <c r="H9" s="7"/>
      <c r="I9" s="24" t="s">
        <v>56</v>
      </c>
      <c r="J9" s="73"/>
      <c r="K9" s="73"/>
      <c r="L9" s="73">
        <v>100.0</v>
      </c>
      <c r="M9" s="51"/>
      <c r="N9" s="8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>
      <c r="A10" s="7"/>
      <c r="B10" s="52"/>
      <c r="C10" s="28" t="s">
        <v>57</v>
      </c>
      <c r="D10" s="28">
        <v>3.0</v>
      </c>
      <c r="E10" s="29">
        <v>0.15</v>
      </c>
      <c r="F10" s="53">
        <f t="shared" si="1"/>
        <v>0.45</v>
      </c>
      <c r="G10" s="30"/>
      <c r="H10" s="7"/>
      <c r="I10" s="28" t="s">
        <v>58</v>
      </c>
      <c r="J10" s="28">
        <v>1.0</v>
      </c>
      <c r="K10" s="32">
        <v>5.0</v>
      </c>
      <c r="L10" s="32">
        <v>5.0</v>
      </c>
      <c r="M10" s="28"/>
      <c r="N10" s="8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>
      <c r="A11" s="7"/>
      <c r="B11" s="52"/>
      <c r="C11" s="31"/>
      <c r="D11" s="31"/>
      <c r="E11" s="30"/>
      <c r="F11" s="53"/>
      <c r="G11" s="30"/>
      <c r="H11" s="7"/>
      <c r="I11" s="28" t="s">
        <v>59</v>
      </c>
      <c r="J11" s="28">
        <v>3.0</v>
      </c>
      <c r="K11" s="32">
        <v>20.0</v>
      </c>
      <c r="L11" s="32">
        <f>J11*K11</f>
        <v>60</v>
      </c>
      <c r="M11" s="28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>
      <c r="A12" s="7"/>
      <c r="B12" s="52"/>
      <c r="C12" s="31"/>
      <c r="D12" s="31"/>
      <c r="E12" s="30"/>
      <c r="F12" s="53"/>
      <c r="G12" s="30"/>
      <c r="H12" s="7"/>
      <c r="I12" s="28" t="s">
        <v>60</v>
      </c>
      <c r="J12" s="28">
        <v>1.0</v>
      </c>
      <c r="K12" s="32">
        <v>450.0</v>
      </c>
      <c r="L12" s="32">
        <v>450.0</v>
      </c>
      <c r="M12" s="28" t="s">
        <v>61</v>
      </c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>
      <c r="A13" s="7"/>
      <c r="B13" s="52"/>
      <c r="C13" s="31"/>
      <c r="D13" s="31"/>
      <c r="E13" s="30"/>
      <c r="F13" s="53"/>
      <c r="G13" s="30"/>
      <c r="H13" s="7"/>
      <c r="I13" s="28" t="s">
        <v>62</v>
      </c>
      <c r="J13" s="28">
        <v>1.0</v>
      </c>
      <c r="K13" s="32">
        <v>50.0</v>
      </c>
      <c r="L13" s="54">
        <f>J13*K13</f>
        <v>50</v>
      </c>
      <c r="M13" s="28" t="s">
        <v>61</v>
      </c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>
      <c r="A14" s="7"/>
      <c r="B14" s="52"/>
      <c r="C14" s="33"/>
      <c r="D14" s="33"/>
      <c r="E14" s="38"/>
      <c r="F14" s="57"/>
      <c r="G14" s="38"/>
      <c r="H14" s="7"/>
      <c r="I14" s="34" t="s">
        <v>26</v>
      </c>
      <c r="J14" s="35"/>
      <c r="K14" s="36"/>
      <c r="L14" s="74">
        <f>SUM(L9:L13)</f>
        <v>665</v>
      </c>
      <c r="M14" s="59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>
      <c r="A15" s="7"/>
      <c r="B15" s="60"/>
      <c r="C15" s="61" t="s">
        <v>48</v>
      </c>
      <c r="E15" s="62"/>
      <c r="F15" s="63">
        <f>SUM(F9:F14)</f>
        <v>60.45</v>
      </c>
      <c r="G15" s="64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>
      <c r="A16" s="7"/>
      <c r="B16" s="48" t="s">
        <v>63</v>
      </c>
      <c r="C16" s="24" t="s">
        <v>64</v>
      </c>
      <c r="D16" s="24">
        <v>1.0</v>
      </c>
      <c r="E16" s="25">
        <v>50.0</v>
      </c>
      <c r="F16" s="27">
        <f t="shared" ref="F16:F18" si="2">D16*E16</f>
        <v>50</v>
      </c>
      <c r="G16" s="29" t="s">
        <v>61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>
      <c r="A17" s="7"/>
      <c r="B17" s="52"/>
      <c r="C17" s="28" t="s">
        <v>65</v>
      </c>
      <c r="D17" s="28">
        <v>1.0</v>
      </c>
      <c r="E17" s="29">
        <v>450.0</v>
      </c>
      <c r="F17" s="30">
        <f t="shared" si="2"/>
        <v>450</v>
      </c>
      <c r="G17" s="29" t="s">
        <v>61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>
      <c r="A18" s="7"/>
      <c r="B18" s="52"/>
      <c r="C18" s="28" t="s">
        <v>66</v>
      </c>
      <c r="D18" s="28">
        <v>1.0</v>
      </c>
      <c r="E18" s="29">
        <v>2.99</v>
      </c>
      <c r="F18" s="30">
        <f t="shared" si="2"/>
        <v>2.99</v>
      </c>
      <c r="G18" s="30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>
      <c r="A19" s="7"/>
      <c r="B19" s="52"/>
      <c r="C19" s="31"/>
      <c r="D19" s="31"/>
      <c r="E19" s="30"/>
      <c r="F19" s="30"/>
      <c r="G19" s="30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>
      <c r="A20" s="7"/>
      <c r="B20" s="52"/>
      <c r="C20" s="31"/>
      <c r="D20" s="31"/>
      <c r="E20" s="30"/>
      <c r="F20" s="30"/>
      <c r="G20" s="30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>
      <c r="A21" s="7"/>
      <c r="B21" s="52"/>
      <c r="C21" s="33"/>
      <c r="D21" s="33"/>
      <c r="E21" s="38"/>
      <c r="F21" s="38"/>
      <c r="G21" s="30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>
      <c r="A22" s="7"/>
      <c r="B22" s="60"/>
      <c r="C22" s="61" t="s">
        <v>48</v>
      </c>
      <c r="E22" s="62"/>
      <c r="F22" s="63">
        <f>SUM(F16:F21)</f>
        <v>502.99</v>
      </c>
      <c r="G22" s="65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>
      <c r="A23" s="7"/>
      <c r="B23" s="48" t="s">
        <v>67</v>
      </c>
      <c r="C23" s="24" t="s">
        <v>68</v>
      </c>
      <c r="D23" s="24">
        <v>1.0</v>
      </c>
      <c r="E23" s="25">
        <v>5.0</v>
      </c>
      <c r="F23" s="27">
        <f>D23*E23</f>
        <v>5</v>
      </c>
      <c r="G23" s="29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>
      <c r="A24" s="7"/>
      <c r="B24" s="52"/>
      <c r="C24" s="28"/>
      <c r="D24" s="28"/>
      <c r="E24" s="29"/>
      <c r="F24" s="30"/>
      <c r="G24" s="29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>
      <c r="A25" s="7"/>
      <c r="B25" s="52"/>
      <c r="C25" s="28"/>
      <c r="D25" s="28"/>
      <c r="E25" s="29"/>
      <c r="F25" s="30"/>
      <c r="G25" s="3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>
      <c r="A26" s="7"/>
      <c r="B26" s="52"/>
      <c r="C26" s="31"/>
      <c r="D26" s="31"/>
      <c r="E26" s="30"/>
      <c r="F26" s="30"/>
      <c r="G26" s="30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>
      <c r="A27" s="7"/>
      <c r="B27" s="52"/>
      <c r="C27" s="31"/>
      <c r="D27" s="31"/>
      <c r="E27" s="30"/>
      <c r="F27" s="30"/>
      <c r="G27" s="30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>
      <c r="A28" s="7"/>
      <c r="B28" s="52"/>
      <c r="C28" s="33"/>
      <c r="D28" s="33"/>
      <c r="E28" s="38"/>
      <c r="F28" s="38"/>
      <c r="G28" s="30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>
      <c r="A29" s="7"/>
      <c r="B29" s="60"/>
      <c r="C29" s="61" t="s">
        <v>48</v>
      </c>
      <c r="E29" s="62"/>
      <c r="F29" s="63">
        <f>SUM(F23:F28)</f>
        <v>5</v>
      </c>
      <c r="G29" s="65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>
      <c r="A30" s="7"/>
      <c r="B30" s="48" t="s">
        <v>69</v>
      </c>
      <c r="C30" s="24" t="s">
        <v>70</v>
      </c>
      <c r="D30" s="24">
        <v>5.0</v>
      </c>
      <c r="E30" s="25">
        <v>0.6</v>
      </c>
      <c r="F30" s="25">
        <f t="shared" ref="F30:F38" si="3">D30*E30</f>
        <v>3</v>
      </c>
      <c r="G30" s="30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>
      <c r="A31" s="7"/>
      <c r="B31" s="52"/>
      <c r="C31" s="28" t="s">
        <v>71</v>
      </c>
      <c r="D31" s="28">
        <v>5.0</v>
      </c>
      <c r="E31" s="29">
        <v>0.6</v>
      </c>
      <c r="F31" s="30">
        <f t="shared" si="3"/>
        <v>3</v>
      </c>
      <c r="G31" s="30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>
      <c r="A32" s="7"/>
      <c r="B32" s="52"/>
      <c r="C32" s="28" t="s">
        <v>72</v>
      </c>
      <c r="D32" s="28">
        <v>5.0</v>
      </c>
      <c r="E32" s="29">
        <v>0.55</v>
      </c>
      <c r="F32" s="30">
        <f t="shared" si="3"/>
        <v>2.75</v>
      </c>
      <c r="G32" s="30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>
      <c r="A33" s="7"/>
      <c r="B33" s="52"/>
      <c r="C33" s="28" t="s">
        <v>73</v>
      </c>
      <c r="D33" s="28">
        <v>2.0</v>
      </c>
      <c r="E33" s="29">
        <v>1.19</v>
      </c>
      <c r="F33" s="30">
        <f t="shared" si="3"/>
        <v>2.38</v>
      </c>
      <c r="G33" s="30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>
      <c r="A34" s="7"/>
      <c r="B34" s="52"/>
      <c r="C34" s="28" t="s">
        <v>74</v>
      </c>
      <c r="D34" s="28">
        <v>5.0</v>
      </c>
      <c r="E34" s="29">
        <v>0.31</v>
      </c>
      <c r="F34" s="30">
        <f t="shared" si="3"/>
        <v>1.55</v>
      </c>
      <c r="G34" s="3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>
      <c r="A35" s="7"/>
      <c r="B35" s="52"/>
      <c r="C35" s="28" t="s">
        <v>75</v>
      </c>
      <c r="D35" s="28">
        <v>6.0</v>
      </c>
      <c r="E35" s="29">
        <v>0.58</v>
      </c>
      <c r="F35" s="30">
        <f t="shared" si="3"/>
        <v>3.48</v>
      </c>
      <c r="G35" s="30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>
      <c r="A36" s="7"/>
      <c r="B36" s="52"/>
      <c r="C36" s="28" t="s">
        <v>76</v>
      </c>
      <c r="D36" s="28">
        <v>3.0</v>
      </c>
      <c r="E36" s="29">
        <v>0.43</v>
      </c>
      <c r="F36" s="30">
        <f t="shared" si="3"/>
        <v>1.29</v>
      </c>
      <c r="G36" s="30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>
      <c r="A37" s="7"/>
      <c r="B37" s="52"/>
      <c r="C37" s="28" t="s">
        <v>77</v>
      </c>
      <c r="D37" s="28">
        <v>4.0</v>
      </c>
      <c r="E37" s="29">
        <v>13.39</v>
      </c>
      <c r="F37" s="30">
        <f t="shared" si="3"/>
        <v>53.56</v>
      </c>
      <c r="G37" s="30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>
      <c r="A38" s="7"/>
      <c r="B38" s="52"/>
      <c r="C38" s="28" t="s">
        <v>78</v>
      </c>
      <c r="D38" s="28">
        <v>5.0</v>
      </c>
      <c r="E38" s="29">
        <v>6.99</v>
      </c>
      <c r="F38" s="30">
        <f t="shared" si="3"/>
        <v>34.95</v>
      </c>
      <c r="G38" s="30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</row>
    <row r="39">
      <c r="A39" s="7"/>
      <c r="B39" s="52"/>
      <c r="C39" s="33"/>
      <c r="D39" s="33"/>
      <c r="E39" s="38"/>
      <c r="F39" s="38"/>
      <c r="G39" s="38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>
      <c r="A40" s="7"/>
      <c r="B40" s="60"/>
      <c r="C40" s="61" t="s">
        <v>48</v>
      </c>
      <c r="E40" s="62"/>
      <c r="F40" s="63">
        <f>SUM(F30:F39)</f>
        <v>105.96</v>
      </c>
      <c r="G40" s="6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>
      <c r="A41" s="7"/>
      <c r="B41" s="7"/>
      <c r="C41" s="70" t="s">
        <v>26</v>
      </c>
      <c r="D41" s="16"/>
      <c r="E41" s="17"/>
      <c r="F41" s="41">
        <f>SUM(F40,F22,F15)</f>
        <v>669.4</v>
      </c>
      <c r="G41" s="41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</row>
    <row r="1001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</row>
    <row r="1002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</row>
    <row r="1003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</row>
    <row r="1004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</row>
    <row r="1005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</row>
    <row r="1006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</row>
    <row r="1007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</row>
    <row r="1008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</row>
    <row r="1009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</row>
    <row r="1010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</row>
    <row r="1011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</row>
  </sheetData>
  <mergeCells count="13">
    <mergeCell ref="B16:B22"/>
    <mergeCell ref="B23:B29"/>
    <mergeCell ref="C29:E29"/>
    <mergeCell ref="B30:B40"/>
    <mergeCell ref="C40:E40"/>
    <mergeCell ref="C41:E41"/>
    <mergeCell ref="B7:G7"/>
    <mergeCell ref="I7:M7"/>
    <mergeCell ref="B8:C8"/>
    <mergeCell ref="B9:B15"/>
    <mergeCell ref="I14:K14"/>
    <mergeCell ref="C15:E15"/>
    <mergeCell ref="C22:E22"/>
  </mergeCells>
  <conditionalFormatting sqref="F4">
    <cfRule type="cellIs" dxfId="0" priority="1" operator="greaterThanOrEqual">
      <formula>0</formula>
    </cfRule>
  </conditionalFormatting>
  <conditionalFormatting sqref="F4">
    <cfRule type="cellIs" dxfId="1" priority="2" operator="lessThan">
      <formula>0</formula>
    </cfRule>
  </conditionalFormatting>
  <drawing r:id="rId1"/>
</worksheet>
</file>